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templates/"/>
    </mc:Choice>
  </mc:AlternateContent>
  <xr:revisionPtr revIDLastSave="106" documentId="8_{C595D7DC-1362-420F-93E7-4A37E8BEC210}" xr6:coauthVersionLast="47" xr6:coauthVersionMax="47" xr10:uidLastSave="{C761506C-BB14-4A69-86EA-1E1A37A89311}"/>
  <bookViews>
    <workbookView xWindow="-80" yWindow="-80" windowWidth="24160" windowHeight="15440" activeTab="1" xr2:uid="{F54369B9-A3AD-4563-82AF-15EB5B0C850A}"/>
  </bookViews>
  <sheets>
    <sheet name="Details" sheetId="6" r:id="rId1"/>
    <sheet name="Month Calendar" sheetId="1" r:id="rId2"/>
    <sheet name="Full Calendar" sheetId="8" r:id="rId3"/>
    <sheet name="Icons" sheetId="2" r:id="rId4"/>
    <sheet name="Calc" sheetId="5" r:id="rId5"/>
    <sheet name="Fitness Tracker" sheetId="3" r:id="rId6"/>
  </sheets>
  <definedNames>
    <definedName name="fxCycle">_xlfn.XLOOKUP('Full Calendar'!A1,tblActivities[Date],tblActivities[Activity],"")="Cycle"</definedName>
    <definedName name="fxResistance">_xlfn.XLOOKUP('Full Calendar'!A1,tblActivities[Date],tblActivities[Activity],"")="Resistance"</definedName>
    <definedName name="fxRun">_xlfn.XLOOKUP('Full Calendar'!A1,tblActivities[Date],tblActivities[Activity],"")="Run"</definedName>
    <definedName name="fxSwim">_xlfn.XLOOKUP('Full Calendar'!A1,tblActivities[Date],tblActivities[Activity],"")="Swim"</definedName>
    <definedName name="lstActivities">tblIcons[Activity]</definedName>
    <definedName name="rngMonth">'Month Calendar'!$B$7</definedName>
    <definedName name="rngYear">'Month Calendar'!$H$7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 a="1"/>
  <c r="B3" i="5" s="1"/>
  <c r="B27" i="8" a="1"/>
  <c r="B27" i="8" s="1"/>
  <c r="J18" i="8" a="1"/>
  <c r="J18" i="8" s="1"/>
  <c r="B18" i="8" a="1"/>
  <c r="B18" i="8" s="1"/>
  <c r="J9" i="8" a="1"/>
  <c r="J9" i="8" s="1"/>
  <c r="B9" i="8" a="1"/>
  <c r="B9" i="8" s="1"/>
  <c r="J54" i="8" a="1"/>
  <c r="J54" i="8" s="1"/>
  <c r="B54" i="8" a="1"/>
  <c r="B54" i="8" s="1"/>
  <c r="B45" i="8" a="1"/>
  <c r="B45" i="8" s="1"/>
  <c r="J45" i="8" a="1"/>
  <c r="J45" i="8" s="1"/>
  <c r="J36" i="8" a="1"/>
  <c r="J36" i="8" s="1"/>
  <c r="B36" i="8" a="1"/>
  <c r="B36" i="8" s="1"/>
  <c r="J27" i="8" a="1"/>
  <c r="J27" i="8" s="1"/>
  <c r="C8" i="3"/>
  <c r="G5" i="8" l="1"/>
  <c r="G4" i="8"/>
  <c r="G3" i="8"/>
  <c r="D3" i="8"/>
  <c r="G2" i="8"/>
  <c r="D3" i="1" a="1"/>
  <c r="D3" i="1" s="1"/>
  <c r="F3" i="1" a="1"/>
  <c r="F3" i="1" s="1"/>
  <c r="F4" i="1" a="1"/>
  <c r="F4" i="1" s="1"/>
  <c r="F5" i="1" a="1"/>
  <c r="F5" i="1" s="1"/>
  <c r="F2" i="1" a="1"/>
  <c r="F2" i="1" s="1"/>
  <c r="L3" i="1"/>
  <c r="L4" i="1"/>
  <c r="L5" i="1"/>
  <c r="L2" i="1"/>
  <c r="J3" i="1"/>
  <c r="B10" i="5" a="1"/>
  <c r="B10" i="5" s="1"/>
  <c r="J4" i="1" l="1"/>
  <c r="J5" i="1" s="1"/>
  <c r="D4" i="8"/>
  <c r="D5" i="8" s="1"/>
  <c r="D4" i="1"/>
  <c r="D5" i="1" s="1"/>
  <c r="G19" i="5" a="1"/>
  <c r="G19" i="5" s="1"/>
  <c r="C17" i="5" a="1"/>
  <c r="C17" i="5" s="1"/>
  <c r="C18" i="5" a="1"/>
  <c r="C18" i="5" s="1"/>
  <c r="C22" i="5" a="1"/>
  <c r="C22" i="5" s="1"/>
  <c r="B19" i="5" a="1"/>
  <c r="B19" i="5" s="1"/>
  <c r="D17" i="5" a="1"/>
  <c r="D17" i="5" s="1"/>
  <c r="H18" i="5" a="1"/>
  <c r="H18" i="5" s="1"/>
  <c r="B22" i="5" a="1"/>
  <c r="B22" i="5" s="1"/>
  <c r="D21" i="5" a="1"/>
  <c r="D21" i="5" s="1"/>
  <c r="E20" i="5" a="1"/>
  <c r="E20" i="5" s="1"/>
  <c r="H22" i="5" a="1"/>
  <c r="H22" i="5" s="1"/>
  <c r="C21" i="5" a="1"/>
  <c r="C21" i="5" s="1"/>
  <c r="D20" i="5" a="1"/>
  <c r="D20" i="5" s="1"/>
  <c r="F19" i="5" a="1"/>
  <c r="F19" i="5" s="1"/>
  <c r="G22" i="5" a="1"/>
  <c r="G22" i="5" s="1"/>
  <c r="B21" i="5" a="1"/>
  <c r="B21" i="5" s="1"/>
  <c r="G18" i="5" a="1"/>
  <c r="G18" i="5" s="1"/>
  <c r="H17" i="5" a="1"/>
  <c r="H17" i="5" s="1"/>
  <c r="G21" i="5" a="1"/>
  <c r="G21" i="5" s="1"/>
  <c r="C20" i="5" a="1"/>
  <c r="C20" i="5" s="1"/>
  <c r="F18" i="5" a="1"/>
  <c r="F18" i="5" s="1"/>
  <c r="G17" i="5" a="1"/>
  <c r="G17" i="5" s="1"/>
  <c r="E22" i="5" a="1"/>
  <c r="E22" i="5" s="1"/>
  <c r="B20" i="5" a="1"/>
  <c r="B20" i="5" s="1"/>
  <c r="D19" i="5" a="1"/>
  <c r="D19" i="5" s="1"/>
  <c r="F17" i="5" a="1"/>
  <c r="F17" i="5" s="1"/>
  <c r="D22" i="5" a="1"/>
  <c r="D22" i="5" s="1"/>
  <c r="F21" i="5" a="1"/>
  <c r="F21" i="5" s="1"/>
  <c r="G20" i="5" a="1"/>
  <c r="G20" i="5" s="1"/>
  <c r="C19" i="5" a="1"/>
  <c r="C19" i="5" s="1"/>
  <c r="E18" i="5" a="1"/>
  <c r="E18" i="5" s="1"/>
  <c r="B18" i="5" a="1"/>
  <c r="B18" i="5" s="1"/>
  <c r="B17" i="5" a="1"/>
  <c r="B17" i="5" s="1"/>
  <c r="H21" i="5" a="1"/>
  <c r="H21" i="5" s="1"/>
  <c r="E19" i="5" a="1"/>
  <c r="E19" i="5" s="1"/>
  <c r="F22" i="5" a="1"/>
  <c r="F22" i="5" s="1"/>
  <c r="H20" i="5" a="1"/>
  <c r="H20" i="5" s="1"/>
  <c r="E17" i="5" a="1"/>
  <c r="E17" i="5" s="1"/>
  <c r="E21" i="5" a="1"/>
  <c r="E21" i="5" s="1"/>
  <c r="F20" i="5" a="1"/>
  <c r="F20" i="5" s="1"/>
  <c r="H19" i="5" a="1"/>
  <c r="H19" i="5" s="1"/>
  <c r="D18" i="5" a="1"/>
  <c r="D18" i="5" s="1"/>
  <c r="B10" i="1"/>
  <c r="B17" i="1"/>
  <c r="B15" i="1"/>
  <c r="B13" i="1"/>
  <c r="B9" i="1"/>
  <c r="B19" i="1"/>
  <c r="B11" i="1"/>
  <c r="J9" i="1"/>
  <c r="H11" i="1"/>
  <c r="F13" i="1"/>
  <c r="D15" i="1"/>
  <c r="D11" i="1"/>
  <c r="N17" i="1"/>
  <c r="L19" i="1"/>
  <c r="D9" i="1"/>
  <c r="N15" i="1"/>
  <c r="L17" i="1"/>
  <c r="J19" i="1"/>
  <c r="H9" i="1"/>
  <c r="F11" i="1"/>
  <c r="D13" i="1"/>
  <c r="N19" i="1"/>
  <c r="L15" i="1"/>
  <c r="H19" i="1"/>
  <c r="N11" i="1"/>
  <c r="L13" i="1"/>
  <c r="J15" i="1"/>
  <c r="H17" i="1"/>
  <c r="F19" i="1"/>
  <c r="N13" i="1"/>
  <c r="J17" i="1"/>
  <c r="N9" i="1"/>
  <c r="L11" i="1"/>
  <c r="J13" i="1"/>
  <c r="H15" i="1"/>
  <c r="F17" i="1"/>
  <c r="D19" i="1"/>
  <c r="F9" i="1"/>
  <c r="L9" i="1"/>
  <c r="J11" i="1"/>
  <c r="H13" i="1"/>
  <c r="F15" i="1"/>
  <c r="D17" i="1"/>
  <c r="D10" i="5" a="1"/>
  <c r="D10" i="5" s="1"/>
  <c r="E15" i="5" a="1"/>
  <c r="E15" i="5" s="1"/>
  <c r="G14" i="5" a="1"/>
  <c r="G14" i="5" s="1"/>
  <c r="E13" i="5" a="1"/>
  <c r="E13" i="5" s="1"/>
  <c r="C12" i="5" a="1"/>
  <c r="C12" i="5" s="1"/>
  <c r="C10" i="5" a="1"/>
  <c r="C10" i="5" s="1"/>
  <c r="D15" i="5" a="1"/>
  <c r="D15" i="5" s="1"/>
  <c r="B14" i="5" a="1"/>
  <c r="B14" i="5" s="1"/>
  <c r="G12" i="5" a="1"/>
  <c r="G12" i="5" s="1"/>
  <c r="H15" i="5" a="1"/>
  <c r="H15" i="5" s="1"/>
  <c r="G10" i="5" a="1"/>
  <c r="G10" i="5" s="1"/>
  <c r="C15" i="5" a="1"/>
  <c r="C15" i="5" s="1"/>
  <c r="H13" i="5" a="1"/>
  <c r="H13" i="5" s="1"/>
  <c r="F12" i="5" a="1"/>
  <c r="F12" i="5" s="1"/>
  <c r="H11" i="5" a="1"/>
  <c r="H11" i="5" s="1"/>
  <c r="B12" i="5" a="1"/>
  <c r="B12" i="5" s="1"/>
  <c r="G15" i="5" a="1"/>
  <c r="G15" i="5" s="1"/>
  <c r="E14" i="5" a="1"/>
  <c r="E14" i="5" s="1"/>
  <c r="C13" i="5" a="1"/>
  <c r="C13" i="5" s="1"/>
  <c r="E12" i="5" a="1"/>
  <c r="E12" i="5" s="1"/>
  <c r="F14" i="5" a="1"/>
  <c r="F14" i="5" s="1"/>
  <c r="B15" i="5" a="1"/>
  <c r="B15" i="5" s="1"/>
  <c r="G13" i="5" a="1"/>
  <c r="G13" i="5" s="1"/>
  <c r="B13" i="5" a="1"/>
  <c r="B13" i="5" s="1"/>
  <c r="G11" i="5" a="1"/>
  <c r="G11" i="5" s="1"/>
  <c r="C11" i="5" a="1"/>
  <c r="C11" i="5" s="1"/>
  <c r="D13" i="5" a="1"/>
  <c r="D13" i="5" s="1"/>
  <c r="F15" i="5" a="1"/>
  <c r="F15" i="5" s="1"/>
  <c r="D14" i="5" a="1"/>
  <c r="D14" i="5" s="1"/>
  <c r="F13" i="5" a="1"/>
  <c r="F13" i="5" s="1"/>
  <c r="D12" i="5" a="1"/>
  <c r="D12" i="5" s="1"/>
  <c r="H14" i="5" a="1"/>
  <c r="H14" i="5" s="1"/>
  <c r="C14" i="5" a="1"/>
  <c r="C14" i="5" s="1"/>
  <c r="H12" i="5" a="1"/>
  <c r="H12" i="5" s="1"/>
  <c r="F11" i="5" a="1"/>
  <c r="F11" i="5" s="1"/>
  <c r="C2" i="3"/>
  <c r="E10" i="5" s="1" a="1"/>
  <c r="E10" i="5" s="1"/>
  <c r="C3" i="3"/>
  <c r="F10" i="5" s="1" a="1"/>
  <c r="F10" i="5" s="1"/>
  <c r="C4" i="3"/>
  <c r="H10" i="5" s="1" a="1"/>
  <c r="H10" i="5" s="1"/>
  <c r="C5" i="3"/>
  <c r="B11" i="5" s="1" a="1"/>
  <c r="B11" i="5" s="1"/>
  <c r="C6" i="3"/>
  <c r="D11" i="5" s="1" a="1"/>
  <c r="D11" i="5" s="1"/>
  <c r="C7" i="3"/>
  <c r="E11" i="5" s="1" a="1"/>
  <c r="E11" i="5" s="1"/>
  <c r="J10" i="1" l="1"/>
  <c r="F18" i="1"/>
  <c r="B20" i="1"/>
  <c r="N12" i="1"/>
  <c r="B18" i="1"/>
  <c r="I10" i="1"/>
  <c r="E14" i="1"/>
  <c r="M10" i="1"/>
  <c r="K14" i="1"/>
  <c r="G10" i="1"/>
  <c r="J20" i="1"/>
  <c r="J18" i="1"/>
  <c r="J14" i="1"/>
  <c r="F20" i="1"/>
  <c r="O16" i="1"/>
  <c r="M16" i="1"/>
  <c r="K12" i="1"/>
  <c r="G16" i="1"/>
  <c r="C14" i="1"/>
  <c r="J12" i="1"/>
  <c r="H10" i="1"/>
  <c r="H14" i="1"/>
  <c r="N16" i="1"/>
  <c r="D10" i="1"/>
  <c r="K20" i="1"/>
  <c r="K18" i="1"/>
  <c r="E16" i="1"/>
  <c r="E18" i="1"/>
  <c r="E20" i="1"/>
  <c r="N14" i="1"/>
  <c r="F16" i="1"/>
  <c r="D16" i="1"/>
  <c r="D20" i="1"/>
  <c r="D14" i="1"/>
  <c r="G20" i="1"/>
  <c r="M18" i="1"/>
  <c r="O20" i="1"/>
  <c r="E12" i="1"/>
  <c r="D18" i="1"/>
  <c r="D12" i="1"/>
  <c r="H18" i="1"/>
  <c r="L10" i="1"/>
  <c r="H16" i="1"/>
  <c r="G12" i="1"/>
  <c r="O18" i="1"/>
  <c r="K10" i="1"/>
  <c r="O10" i="1"/>
  <c r="E10" i="1"/>
  <c r="L12" i="1"/>
  <c r="L20" i="1"/>
  <c r="N20" i="1"/>
  <c r="L18" i="1"/>
  <c r="O14" i="1"/>
  <c r="C10" i="1"/>
  <c r="G14" i="1"/>
  <c r="M12" i="1"/>
  <c r="G18" i="1"/>
  <c r="M14" i="1"/>
  <c r="B12" i="1"/>
  <c r="F14" i="1"/>
  <c r="B16" i="1"/>
  <c r="B14" i="1"/>
  <c r="H12" i="1"/>
  <c r="H20" i="1"/>
  <c r="K16" i="1"/>
  <c r="C12" i="1"/>
  <c r="C16" i="1"/>
  <c r="C18" i="1"/>
  <c r="C20" i="1"/>
  <c r="J16" i="1"/>
  <c r="L16" i="1"/>
  <c r="F12" i="1"/>
  <c r="L14" i="1"/>
  <c r="F10" i="1"/>
  <c r="I18" i="1"/>
  <c r="I12" i="1"/>
  <c r="I20" i="1"/>
  <c r="M20" i="1"/>
  <c r="O12" i="1"/>
  <c r="N10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cellMetadata count="1">
    <bk>
      <rc t="1" v="0"/>
    </bk>
  </cellMetadata>
  <valueMetadata count="8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</valueMetadata>
</metadata>
</file>

<file path=xl/sharedStrings.xml><?xml version="1.0" encoding="utf-8"?>
<sst xmlns="http://schemas.openxmlformats.org/spreadsheetml/2006/main" count="171" uniqueCount="49">
  <si>
    <t>Monday</t>
  </si>
  <si>
    <t>Tuesday</t>
  </si>
  <si>
    <t>Wednesday</t>
  </si>
  <si>
    <t>Thursday</t>
  </si>
  <si>
    <t>Friday</t>
  </si>
  <si>
    <t>Saturday</t>
  </si>
  <si>
    <t>Sunday</t>
  </si>
  <si>
    <t>January</t>
  </si>
  <si>
    <t>Date</t>
  </si>
  <si>
    <t>Activity</t>
  </si>
  <si>
    <t>Details</t>
  </si>
  <si>
    <t>Run</t>
  </si>
  <si>
    <t>Swim</t>
  </si>
  <si>
    <t>Cycle</t>
  </si>
  <si>
    <t>Resistance</t>
  </si>
  <si>
    <t>Icon</t>
  </si>
  <si>
    <t>10km</t>
  </si>
  <si>
    <t>5km</t>
  </si>
  <si>
    <t>30 lengths</t>
  </si>
  <si>
    <t>Workout A</t>
  </si>
  <si>
    <t>Workout B</t>
  </si>
  <si>
    <t>8km</t>
  </si>
  <si>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</si>
  <si>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</si>
  <si>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</si>
  <si>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</si>
  <si>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</si>
  <si>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</si>
  <si>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</si>
  <si>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</si>
  <si>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</si>
  <si>
    <t>Monthly Stats</t>
  </si>
  <si>
    <t>Year Stats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</si>
  <si>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</si>
  <si>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</si>
  <si>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</si>
  <si>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</si>
  <si>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</si>
  <si>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</si>
  <si>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</si>
  <si>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</si>
  <si>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</si>
  <si>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</si>
  <si>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</si>
  <si>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`</t>
  </si>
  <si>
    <t>Total Activities</t>
  </si>
  <si>
    <t>Rest Days</t>
  </si>
  <si>
    <t>% Active</t>
  </si>
  <si>
    <t>20km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</si>
</sst>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9" x14ac:knownFonts="1">
    <font>
      <sz val="14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2" tint="-0.749961851863155"/>
      <name val="Aptos Narrow"/>
      <family val="2"/>
      <scheme val="minor"/>
    </font>
    <font>
      <sz val="14"/>
      <color theme="2" tint="-0.749961851863155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Segoe U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Segoe UI"/>
      <family val="2"/>
    </font>
    <font>
      <sz val="11"/>
      <color theme="2" tint="-0.749961851863155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theme="2" tint="-0.749961851863155"/>
      <name val="Aptos Narrow"/>
      <family val="2"/>
      <scheme val="minor"/>
    </font>
    <font>
      <sz val="13"/>
      <color theme="1"/>
      <name val="Aptos Narrow"/>
      <family val="2"/>
      <scheme val="minor"/>
    </font>
    <font>
      <sz val="14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14" fontId="0" fillId="0" borderId="0" xfId="0" applyNumberFormat="1"/>
    <xf numFmtId="0" fontId="3" fillId="0" borderId="1" xfId="0" applyFont="1" applyBorder="1"/>
    <xf numFmtId="0" fontId="3" fillId="2" borderId="1" xfId="0" applyFont="1" applyFill="1" applyBorder="1"/>
    <xf numFmtId="164" fontId="4" fillId="0" borderId="1" xfId="0" applyNumberFormat="1" applyFont="1" applyBorder="1"/>
    <xf numFmtId="164" fontId="4" fillId="2" borderId="1" xfId="0" applyNumberFormat="1" applyFont="1" applyFill="1" applyBorder="1"/>
    <xf numFmtId="0" fontId="5" fillId="4" borderId="2" xfId="0" applyFont="1" applyFill="1" applyBorder="1"/>
    <xf numFmtId="0" fontId="5" fillId="5" borderId="2" xfId="0" applyFont="1" applyFill="1" applyBorder="1"/>
    <xf numFmtId="0" fontId="0" fillId="0" borderId="3" xfId="0" applyBorder="1"/>
    <xf numFmtId="0" fontId="8" fillId="0" borderId="0" xfId="2" applyFont="1"/>
    <xf numFmtId="0" fontId="7" fillId="0" borderId="0" xfId="2"/>
    <xf numFmtId="0" fontId="9" fillId="0" borderId="0" xfId="2" applyFont="1"/>
    <xf numFmtId="0" fontId="11" fillId="0" borderId="0" xfId="3" applyFont="1"/>
    <xf numFmtId="0" fontId="5" fillId="0" borderId="0" xfId="0" applyFont="1"/>
    <xf numFmtId="0" fontId="3" fillId="0" borderId="10" xfId="0" applyFont="1" applyBorder="1"/>
    <xf numFmtId="164" fontId="4" fillId="0" borderId="7" xfId="0" applyNumberFormat="1" applyFont="1" applyBorder="1"/>
    <xf numFmtId="0" fontId="1" fillId="3" borderId="5" xfId="0" applyFont="1" applyFill="1" applyBorder="1"/>
    <xf numFmtId="0" fontId="1" fillId="3" borderId="10" xfId="0" applyFont="1" applyFill="1" applyBorder="1"/>
    <xf numFmtId="164" fontId="4" fillId="2" borderId="7" xfId="0" applyNumberFormat="1" applyFont="1" applyFill="1" applyBorder="1" applyAlignment="1">
      <alignment horizontal="left"/>
    </xf>
    <xf numFmtId="164" fontId="4" fillId="2" borderId="8" xfId="0" applyNumberFormat="1" applyFont="1" applyFill="1" applyBorder="1" applyAlignment="1">
      <alignment horizontal="left"/>
    </xf>
    <xf numFmtId="0" fontId="0" fillId="0" borderId="4" xfId="0" applyBorder="1"/>
    <xf numFmtId="164" fontId="12" fillId="0" borderId="8" xfId="0" applyNumberFormat="1" applyFont="1" applyBorder="1" applyAlignment="1">
      <alignment vertical="center"/>
    </xf>
    <xf numFmtId="0" fontId="13" fillId="3" borderId="5" xfId="0" applyFont="1" applyFill="1" applyBorder="1"/>
    <xf numFmtId="0" fontId="14" fillId="0" borderId="0" xfId="0" applyFont="1"/>
    <xf numFmtId="0" fontId="15" fillId="0" borderId="0" xfId="0" applyFont="1"/>
    <xf numFmtId="0" fontId="16" fillId="0" borderId="9" xfId="0" applyFont="1" applyBorder="1"/>
    <xf numFmtId="0" fontId="16" fillId="0" borderId="6" xfId="0" applyFont="1" applyBorder="1"/>
    <xf numFmtId="0" fontId="16" fillId="0" borderId="12" xfId="0" applyFont="1" applyBorder="1"/>
    <xf numFmtId="0" fontId="16" fillId="0" borderId="13" xfId="0" applyFont="1" applyBorder="1"/>
    <xf numFmtId="0" fontId="13" fillId="3" borderId="5" xfId="0" applyFont="1" applyFill="1" applyBorder="1" applyAlignment="1">
      <alignment horizontal="left"/>
    </xf>
    <xf numFmtId="0" fontId="13" fillId="3" borderId="9" xfId="0" applyFont="1" applyFill="1" applyBorder="1"/>
    <xf numFmtId="164" fontId="4" fillId="0" borderId="14" xfId="0" applyNumberFormat="1" applyFont="1" applyBorder="1" applyAlignment="1">
      <alignment horizontal="left"/>
    </xf>
    <xf numFmtId="164" fontId="4" fillId="0" borderId="7" xfId="0" applyNumberFormat="1" applyFont="1" applyBorder="1" applyAlignment="1">
      <alignment horizontal="left"/>
    </xf>
    <xf numFmtId="164" fontId="4" fillId="0" borderId="15" xfId="0" applyNumberFormat="1" applyFont="1" applyBorder="1" applyAlignment="1">
      <alignment horizontal="left"/>
    </xf>
    <xf numFmtId="164" fontId="4" fillId="0" borderId="16" xfId="0" applyNumberFormat="1" applyFont="1" applyBorder="1" applyAlignment="1">
      <alignment horizontal="left"/>
    </xf>
    <xf numFmtId="164" fontId="4" fillId="0" borderId="17" xfId="0" applyNumberFormat="1" applyFont="1" applyBorder="1" applyAlignment="1">
      <alignment horizontal="left"/>
    </xf>
    <xf numFmtId="164" fontId="4" fillId="0" borderId="18" xfId="0" applyNumberFormat="1" applyFont="1" applyBorder="1" applyAlignment="1">
      <alignment horizontal="left"/>
    </xf>
    <xf numFmtId="9" fontId="15" fillId="0" borderId="0" xfId="1" applyFont="1"/>
    <xf numFmtId="0" fontId="13" fillId="3" borderId="7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14" fontId="17" fillId="0" borderId="0" xfId="0" applyNumberFormat="1" applyFont="1"/>
    <xf numFmtId="164" fontId="18" fillId="0" borderId="14" xfId="0" applyNumberFormat="1" applyFont="1" applyBorder="1" applyAlignment="1">
      <alignment horizontal="left"/>
    </xf>
  </cellXfs>
  <cellStyles count="4">
    <cellStyle name="Hyperlink 2" xfId="3" xr:uid="{D749A6B2-7FEF-43D0-95FA-5ED707157E13}"/>
    <cellStyle name="Normal" xfId="0" builtinId="0"/>
    <cellStyle name="Normal 2 2" xfId="2" xr:uid="{D6ECE0F2-E8D4-4974-884F-02FDFF4011B3}"/>
    <cellStyle name="Per cent" xfId="1" builtinId="5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499984740745262"/>
      </font>
    </dxf>
    <dxf>
      <numFmt numFmtId="0" formatCode="General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48-4AC0-A0AA-C18831E5293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48-4AC0-A0AA-C18831E5293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448-4AC0-A0AA-C18831E52932}"/>
              </c:ext>
            </c:extLst>
          </c:dPt>
          <c:dLbls>
            <c:delete val="1"/>
          </c:dLbls>
          <c:cat>
            <c:strRef>
              <c:f>'Full Calendar'!$F$2:$F$5</c:f>
              <c:strCache>
                <c:ptCount val="4"/>
                <c:pt idx="0">
                  <c:v>Run</c:v>
                </c:pt>
                <c:pt idx="1">
                  <c:v>Swim</c:v>
                </c:pt>
                <c:pt idx="2">
                  <c:v>Cycle</c:v>
                </c:pt>
                <c:pt idx="3">
                  <c:v>Resistance</c:v>
                </c:pt>
              </c:strCache>
            </c:strRef>
          </c:cat>
          <c:val>
            <c:numRef>
              <c:f>'Full Calendar'!$G$2:$G$5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8-4AC0-A0AA-C18831E529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6202288"/>
        <c:axId val="1216204208"/>
      </c:barChart>
      <c:catAx>
        <c:axId val="121620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6204208"/>
        <c:crosses val="autoZero"/>
        <c:auto val="1"/>
        <c:lblAlgn val="ctr"/>
        <c:lblOffset val="100"/>
        <c:noMultiLvlLbl val="0"/>
      </c:catAx>
      <c:valAx>
        <c:axId val="1216204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1620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5.png"/><Relationship Id="rId5" Type="http://schemas.openxmlformats.org/officeDocument/2006/relationships/image" Target="../media/image7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123825</xdr:rowOff>
    </xdr:from>
    <xdr:ext cx="2021794" cy="1835150"/>
    <xdr:pic>
      <xdr:nvPicPr>
        <xdr:cNvPr id="2" name="Picture 1">
          <a:extLst>
            <a:ext uri="{FF2B5EF4-FFF2-40B4-BE49-F238E27FC236}">
              <a16:creationId xmlns:a16="http://schemas.microsoft.com/office/drawing/2014/main" id="{D2412EE3-B3AD-4461-BF4A-2D6153F08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123825"/>
          <a:ext cx="2021794" cy="1835150"/>
        </a:xfrm>
        <a:prstGeom prst="rect">
          <a:avLst/>
        </a:prstGeom>
      </xdr:spPr>
    </xdr:pic>
    <xdr:clientData/>
  </xdr:oneCellAnchor>
  <xdr:oneCellAnchor>
    <xdr:from>
      <xdr:col>2</xdr:col>
      <xdr:colOff>2416968</xdr:colOff>
      <xdr:row>1</xdr:row>
      <xdr:rowOff>51593</xdr:rowOff>
    </xdr:from>
    <xdr:ext cx="1460501" cy="2082256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17D0E1-E025-421E-90AC-741EFCCFD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568" y="235743"/>
          <a:ext cx="1460501" cy="2082256"/>
        </a:xfrm>
        <a:prstGeom prst="rect">
          <a:avLst/>
        </a:prstGeom>
      </xdr:spPr>
    </xdr:pic>
    <xdr:clientData/>
  </xdr:oneCellAnchor>
  <xdr:oneCellAnchor>
    <xdr:from>
      <xdr:col>2</xdr:col>
      <xdr:colOff>796907</xdr:colOff>
      <xdr:row>1</xdr:row>
      <xdr:rowOff>50782</xdr:rowOff>
    </xdr:from>
    <xdr:ext cx="1457325" cy="2076450"/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F18499-5CC2-4D56-A578-4CA858B1A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507" y="234932"/>
          <a:ext cx="1457325" cy="20764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0</xdr:row>
      <xdr:rowOff>190500</xdr:rowOff>
    </xdr:from>
    <xdr:to>
      <xdr:col>13</xdr:col>
      <xdr:colOff>876300</xdr:colOff>
      <xdr:row>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205130-19A2-E21F-A72D-2AF23789B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">
  <rv s="0">
    <v>0</v>
    <v>4</v>
    <v>Run with solid fill</v>
  </rv>
  <rv s="0">
    <v>1</v>
    <v>4</v>
    <v>Dumbbell with solid fill</v>
  </rv>
  <rv s="0">
    <v>2</v>
    <v>4</v>
    <v>Swimming with solid fill</v>
  </rv>
  <rv s="0">
    <v>3</v>
    <v>4</v>
    <v>Cycling with solid fill</v>
  </rv>
  <rv s="0">
    <v>0</v>
    <v>5</v>
    <v>Run with solid fill</v>
  </rv>
  <rv s="0">
    <v>2</v>
    <v>5</v>
    <v>Swimming with solid fill</v>
  </rv>
  <rv s="0">
    <v>3</v>
    <v>5</v>
    <v>Cycling with solid fill</v>
  </rv>
  <rv s="0">
    <v>1</v>
    <v>5</v>
    <v>Dumbbell with solid fill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308455-CA54-4C4B-8488-73C1E0A738A0}" name="tblIcons" displayName="tblIcons" ref="A1:B5" totalsRowShown="0" headerRowDxfId="23" headerRowBorderDxfId="22" tableBorderDxfId="21">
  <autoFilter ref="A1:B5" xr:uid="{C4308455-CA54-4C4B-8488-73C1E0A738A0}">
    <filterColumn colId="0" hiddenButton="1"/>
    <filterColumn colId="1" hiddenButton="1"/>
  </autoFilter>
  <tableColumns count="2">
    <tableColumn id="1" xr3:uid="{D7D2F529-355B-415E-A508-C3FDDB2EB23C}" name="Activity"/>
    <tableColumn id="2" xr3:uid="{93F19B2D-0AEF-42D1-B1C7-CD47D072C693}" name="Ico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BF68B8-4FDA-4C79-9A5D-EDFB521B8FA1}" name="tblActivities" displayName="tblActivities" ref="A1:D8" totalsRowShown="0" headerRowDxfId="20" headerRowBorderDxfId="19" tableBorderDxfId="18">
  <autoFilter ref="A1:D8" xr:uid="{8DBF68B8-4FDA-4C79-9A5D-EDFB521B8FA1}"/>
  <tableColumns count="4">
    <tableColumn id="1" xr3:uid="{59899876-1FB5-4D8A-BB9B-50A6FCB34BB6}" name="Date"/>
    <tableColumn id="2" xr3:uid="{B17653A5-31C5-40D9-A2F8-13782395FE8A}" name="Activity"/>
    <tableColumn id="4" xr3:uid="{4DDB85AC-9AE3-4F2C-B880-1D938628447E}" name="Icon" dataDxfId="17">
      <calculatedColumnFormula>_xlfn.XLOOKUP(tblActivities[[#This Row],[Activity]],tblIcons[Activity],tblIcons[Icon])</calculatedColumnFormula>
    </tableColumn>
    <tableColumn id="3" xr3:uid="{27BCE5F1-F10B-43EB-953B-19D38BCF737A}" name="Detail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CC2385A-CFF8-4826-B6D2-1864600F31AB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5EFD3-180C-4269-A6C2-D19E4F3C82D4}">
  <dimension ref="B13:C18"/>
  <sheetViews>
    <sheetView showGridLines="0" showRowColHeaders="0" zoomScale="160" zoomScaleNormal="160" workbookViewId="0">
      <selection activeCell="B18" sqref="B18"/>
    </sheetView>
  </sheetViews>
  <sheetFormatPr defaultColWidth="7.78515625" defaultRowHeight="14.5" x14ac:dyDescent="0.35"/>
  <cols>
    <col min="1" max="1" width="4" style="10" customWidth="1"/>
    <col min="2" max="2" width="22" style="10" customWidth="1"/>
    <col min="3" max="3" width="35.28515625" style="10" bestFit="1" customWidth="1"/>
    <col min="4" max="16384" width="7.78515625" style="10"/>
  </cols>
  <sheetData>
    <row r="13" spans="2:3" ht="21" x14ac:dyDescent="0.5">
      <c r="B13" s="9" t="s">
        <v>22</v>
      </c>
    </row>
    <row r="15" spans="2:3" ht="16.5" x14ac:dyDescent="0.45">
      <c r="B15" s="11" t="s">
        <v>23</v>
      </c>
      <c r="C15" s="12" t="s">
        <v>24</v>
      </c>
    </row>
    <row r="16" spans="2:3" ht="16.5" x14ac:dyDescent="0.45">
      <c r="B16" s="11" t="s">
        <v>25</v>
      </c>
      <c r="C16" s="12" t="s">
        <v>26</v>
      </c>
    </row>
    <row r="17" spans="2:3" ht="16.5" x14ac:dyDescent="0.45">
      <c r="B17" s="11" t="s">
        <v>27</v>
      </c>
      <c r="C17" s="12" t="s">
        <v>28</v>
      </c>
    </row>
    <row r="18" spans="2:3" ht="16.5" x14ac:dyDescent="0.45">
      <c r="B18" s="11" t="s">
        <v>29</v>
      </c>
      <c r="C18" s="12" t="s">
        <v>30</v>
      </c>
    </row>
  </sheetData>
  <hyperlinks>
    <hyperlink ref="C15" r:id="rId1" xr:uid="{355190F8-2501-454E-99F8-43DC04287222}"/>
    <hyperlink ref="C16" r:id="rId2" xr:uid="{1B35C8A9-A5FE-4B57-A37E-5956E69CA4EE}"/>
    <hyperlink ref="C17" r:id="rId3" xr:uid="{6528D0E2-64F9-4CE2-A273-EF01C934FAE2}"/>
    <hyperlink ref="C18" r:id="rId4" xr:uid="{C87F9347-EEAD-4814-8D5D-499AECDD92A1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29087-F635-48E1-9F00-148EC4A1E024}">
  <sheetPr codeName="Sheet1"/>
  <dimension ref="B1:R20"/>
  <sheetViews>
    <sheetView showGridLines="0" tabSelected="1" zoomScaleNormal="100" workbookViewId="0">
      <selection activeCell="F16" sqref="F16"/>
    </sheetView>
  </sheetViews>
  <sheetFormatPr defaultRowHeight="18.5" x14ac:dyDescent="0.45"/>
  <cols>
    <col min="2" max="2" width="6.7109375" customWidth="1"/>
    <col min="3" max="3" width="10.2109375" customWidth="1"/>
    <col min="4" max="4" width="6.7109375" customWidth="1"/>
    <col min="5" max="5" width="10.0703125" customWidth="1"/>
    <col min="6" max="6" width="6.7109375" customWidth="1"/>
    <col min="7" max="7" width="10.0703125" customWidth="1"/>
    <col min="8" max="8" width="6.7109375" customWidth="1"/>
    <col min="9" max="9" width="10.0703125" customWidth="1"/>
    <col min="10" max="10" width="6.7109375" customWidth="1"/>
    <col min="11" max="11" width="10.0703125" customWidth="1"/>
    <col min="12" max="12" width="6.7109375" customWidth="1"/>
    <col min="13" max="13" width="10.0703125" customWidth="1"/>
    <col min="14" max="14" width="6.7109375" customWidth="1"/>
    <col min="15" max="15" width="10.0703125" customWidth="1"/>
    <col min="17" max="18" width="10.0703125" bestFit="1" customWidth="1"/>
  </cols>
  <sheetData>
    <row r="1" spans="2:15" x14ac:dyDescent="0.45">
      <c r="N1" s="13" t="s">
        <v>8</v>
      </c>
      <c r="O1" s="40">
        <v>45670</v>
      </c>
    </row>
    <row r="2" spans="2:15" x14ac:dyDescent="0.45">
      <c r="C2" s="13" t="s">
        <v>31</v>
      </c>
      <c r="D2" s="23"/>
      <c r="E2" s="24" t="s">
        <v>11</v>
      </c>
      <c r="F2" s="24" cm="1">
        <f t="array" ref="F2">SUM((tblActivities[Activity]=E2)*(MONTH(tblActivities[Date])=MONTH(rngMonth&amp;rngYear)))</f>
        <v>3</v>
      </c>
      <c r="G2" s="24"/>
      <c r="I2" s="13" t="s">
        <v>32</v>
      </c>
      <c r="J2" s="23"/>
      <c r="K2" s="24" t="s">
        <v>11</v>
      </c>
      <c r="L2" s="24">
        <f>COUNTIFS(tblActivities[Activity],K2)</f>
        <v>3</v>
      </c>
      <c r="M2" s="24"/>
      <c r="N2" s="24"/>
      <c r="O2" s="24"/>
    </row>
    <row r="3" spans="2:15" x14ac:dyDescent="0.45">
      <c r="C3" s="24" t="s">
        <v>45</v>
      </c>
      <c r="D3" s="24" cm="1">
        <f t="array" ref="D3">SUM(--(MONTH(tblActivities[Date])=MONTH(rngMonth&amp;rngYear)))</f>
        <v>7</v>
      </c>
      <c r="E3" s="24" t="s">
        <v>12</v>
      </c>
      <c r="F3" s="24" cm="1">
        <f t="array" ref="F3">SUM((tblActivities[Activity]=E3)*(MONTH(tblActivities[Date])=MONTH(rngMonth&amp;rngYear)))</f>
        <v>1</v>
      </c>
      <c r="G3" s="24"/>
      <c r="I3" s="24" t="s">
        <v>45</v>
      </c>
      <c r="J3" s="24">
        <f>ROWS(tblActivities[])</f>
        <v>7</v>
      </c>
      <c r="K3" s="24" t="s">
        <v>12</v>
      </c>
      <c r="L3" s="24">
        <f>COUNTIFS(tblActivities[Activity],K3)</f>
        <v>1</v>
      </c>
      <c r="M3" s="24"/>
      <c r="N3" s="24"/>
      <c r="O3" s="24"/>
    </row>
    <row r="4" spans="2:15" x14ac:dyDescent="0.45">
      <c r="C4" s="24" t="s">
        <v>46</v>
      </c>
      <c r="D4" s="24">
        <f>_xlfn.LET(
_xlpm.todaysDate,O1,
_xlpm.calendarDate,DATEVALUE(rngMonth&amp;rngYear),
IF(
MONTH(_xlpm.todaysDate)=MONTH(_xlpm.calendarDate),
(_xlpm.todaysDate-_xlpm.calendarDate)-D3,
(EOMONTH(_xlpm.calendarDate,0)-_xlpm.calendarDate)-(D3-1)
))</f>
        <v>5</v>
      </c>
      <c r="E4" s="24" t="s">
        <v>13</v>
      </c>
      <c r="F4" s="24" cm="1">
        <f t="array" ref="F4">SUM((tblActivities[Activity]=E4)*(MONTH(tblActivities[Date])=MONTH(rngMonth&amp;rngYear)))</f>
        <v>1</v>
      </c>
      <c r="G4" s="24"/>
      <c r="I4" s="24" t="s">
        <v>46</v>
      </c>
      <c r="J4" s="24">
        <f>(O1-DATE(2025,1,1))-J3</f>
        <v>5</v>
      </c>
      <c r="K4" s="24" t="s">
        <v>13</v>
      </c>
      <c r="L4" s="24">
        <f>COUNTIFS(tblActivities[Activity],K4)</f>
        <v>1</v>
      </c>
      <c r="M4" s="24"/>
      <c r="N4" s="24"/>
      <c r="O4" s="24"/>
    </row>
    <row r="5" spans="2:15" x14ac:dyDescent="0.45">
      <c r="C5" s="24" t="s">
        <v>47</v>
      </c>
      <c r="D5" s="37">
        <f>D3/SUM(D3:D4)</f>
        <v>0.58333333333333337</v>
      </c>
      <c r="E5" s="24" t="s">
        <v>14</v>
      </c>
      <c r="F5" s="24" cm="1">
        <f t="array" ref="F5">SUM((tblActivities[Activity]=E5)*(MONTH(tblActivities[Date])=MONTH(rngMonth&amp;rngYear)))</f>
        <v>2</v>
      </c>
      <c r="I5" s="24" t="s">
        <v>47</v>
      </c>
      <c r="J5" s="37">
        <f>J3/SUM(J3:J4)</f>
        <v>0.58333333333333337</v>
      </c>
      <c r="K5" s="24" t="s">
        <v>14</v>
      </c>
      <c r="L5" s="24">
        <f>COUNTIFS(tblActivities[Activity],K5)</f>
        <v>2</v>
      </c>
    </row>
    <row r="6" spans="2:15" x14ac:dyDescent="0.45">
      <c r="C6" s="24"/>
      <c r="D6" s="37"/>
      <c r="E6" s="24"/>
      <c r="F6" s="24"/>
      <c r="I6" s="24"/>
      <c r="J6" s="37"/>
      <c r="K6" s="24"/>
      <c r="L6" s="24"/>
    </row>
    <row r="7" spans="2:15" ht="21" x14ac:dyDescent="0.5">
      <c r="B7" s="38" t="s">
        <v>7</v>
      </c>
      <c r="C7" s="39"/>
      <c r="D7" s="39"/>
      <c r="E7" s="39"/>
      <c r="F7" s="39"/>
      <c r="G7" s="39"/>
      <c r="H7" s="22">
        <v>2025</v>
      </c>
      <c r="I7" s="16"/>
      <c r="J7" s="16"/>
      <c r="K7" s="16"/>
      <c r="L7" s="16"/>
      <c r="M7" s="16"/>
      <c r="N7" s="16"/>
      <c r="O7" s="17"/>
    </row>
    <row r="8" spans="2:15" x14ac:dyDescent="0.45">
      <c r="B8" s="25" t="s">
        <v>0</v>
      </c>
      <c r="C8" s="14"/>
      <c r="D8" s="25" t="s">
        <v>1</v>
      </c>
      <c r="E8" s="14"/>
      <c r="F8" s="25" t="s">
        <v>2</v>
      </c>
      <c r="G8" s="14"/>
      <c r="H8" s="25" t="s">
        <v>3</v>
      </c>
      <c r="I8" s="14"/>
      <c r="J8" s="25" t="s">
        <v>4</v>
      </c>
      <c r="K8" s="14"/>
      <c r="L8" s="25" t="s">
        <v>5</v>
      </c>
      <c r="M8" s="14"/>
      <c r="N8" s="25" t="s">
        <v>6</v>
      </c>
      <c r="O8" s="14"/>
    </row>
    <row r="9" spans="2:15" ht="18.649999999999999" customHeight="1" x14ac:dyDescent="0.45">
      <c r="B9" s="18">
        <f>Calc!B3</f>
        <v>45656</v>
      </c>
      <c r="C9" s="19"/>
      <c r="D9" s="18">
        <f>Calc!C3</f>
        <v>45657</v>
      </c>
      <c r="E9" s="19"/>
      <c r="F9" s="18">
        <f>Calc!D3</f>
        <v>45658</v>
      </c>
      <c r="G9" s="19"/>
      <c r="H9" s="18">
        <f>Calc!E3</f>
        <v>45659</v>
      </c>
      <c r="I9" s="19"/>
      <c r="J9" s="18">
        <f>Calc!F3</f>
        <v>45660</v>
      </c>
      <c r="K9" s="19"/>
      <c r="L9" s="18">
        <f>Calc!G3</f>
        <v>45661</v>
      </c>
      <c r="M9" s="19"/>
      <c r="N9" s="18">
        <f>Calc!H3</f>
        <v>45662</v>
      </c>
      <c r="O9" s="19"/>
    </row>
    <row r="10" spans="2:15" ht="27" customHeight="1" x14ac:dyDescent="0.45">
      <c r="B10" s="15" t="str">
        <f>Calc!B10</f>
        <v/>
      </c>
      <c r="C10" s="21" t="str">
        <f>Calc!B17</f>
        <v/>
      </c>
      <c r="D10" s="15" t="str">
        <f>Calc!C10</f>
        <v/>
      </c>
      <c r="E10" s="21" t="str">
        <f>Calc!C17</f>
        <v/>
      </c>
      <c r="F10" s="15" t="str">
        <f>Calc!D10</f>
        <v/>
      </c>
      <c r="G10" s="21" t="str">
        <f>Calc!D17</f>
        <v/>
      </c>
      <c r="H10" s="15" t="e" vm="1">
        <f>Calc!E10</f>
        <v>#VALUE!</v>
      </c>
      <c r="I10" s="21" t="str">
        <f>Calc!E17</f>
        <v>10km</v>
      </c>
      <c r="J10" s="15" t="e" vm="2">
        <f>Calc!F10</f>
        <v>#VALUE!</v>
      </c>
      <c r="K10" s="21" t="str">
        <f>Calc!F17</f>
        <v>Workout A</v>
      </c>
      <c r="L10" s="15" t="str">
        <f>Calc!G10</f>
        <v/>
      </c>
      <c r="M10" s="21" t="str">
        <f>Calc!G17</f>
        <v/>
      </c>
      <c r="N10" s="15" t="e" vm="1">
        <f>Calc!H10</f>
        <v>#VALUE!</v>
      </c>
      <c r="O10" s="21" t="str">
        <f>Calc!H17</f>
        <v>5km</v>
      </c>
    </row>
    <row r="11" spans="2:15" ht="18.649999999999999" customHeight="1" x14ac:dyDescent="0.45">
      <c r="B11" s="18">
        <f>Calc!B4</f>
        <v>45663</v>
      </c>
      <c r="C11" s="19"/>
      <c r="D11" s="18">
        <f>Calc!C4</f>
        <v>45664</v>
      </c>
      <c r="E11" s="19"/>
      <c r="F11" s="18">
        <f>Calc!D4</f>
        <v>45665</v>
      </c>
      <c r="G11" s="19"/>
      <c r="H11" s="18">
        <f>Calc!E4</f>
        <v>45666</v>
      </c>
      <c r="I11" s="19"/>
      <c r="J11" s="18">
        <f>Calc!F4</f>
        <v>45667</v>
      </c>
      <c r="K11" s="19"/>
      <c r="L11" s="18">
        <f>Calc!G4</f>
        <v>45668</v>
      </c>
      <c r="M11" s="19"/>
      <c r="N11" s="18">
        <f>Calc!H4</f>
        <v>45669</v>
      </c>
      <c r="O11" s="19"/>
    </row>
    <row r="12" spans="2:15" ht="27" customHeight="1" x14ac:dyDescent="0.45">
      <c r="B12" s="15" t="e" vm="3">
        <f>Calc!B11</f>
        <v>#VALUE!</v>
      </c>
      <c r="C12" s="21" t="str">
        <f>Calc!B18</f>
        <v>30 lengths</v>
      </c>
      <c r="D12" s="15" t="str">
        <f>Calc!C11</f>
        <v/>
      </c>
      <c r="E12" s="21" t="str">
        <f>Calc!C18</f>
        <v/>
      </c>
      <c r="F12" s="15" t="e" vm="2">
        <f>Calc!D11</f>
        <v>#VALUE!</v>
      </c>
      <c r="G12" s="21" t="str">
        <f>Calc!D18</f>
        <v>Workout B</v>
      </c>
      <c r="H12" s="15" t="e" vm="1">
        <f>Calc!E11</f>
        <v>#VALUE!</v>
      </c>
      <c r="I12" s="21" t="str">
        <f>Calc!E18</f>
        <v>8km</v>
      </c>
      <c r="J12" s="15" t="str">
        <f>Calc!F11</f>
        <v/>
      </c>
      <c r="K12" s="21" t="str">
        <f>Calc!F18</f>
        <v/>
      </c>
      <c r="L12" s="15" t="e" vm="4">
        <f>Calc!G11</f>
        <v>#VALUE!</v>
      </c>
      <c r="M12" s="21" t="str">
        <f>Calc!G18</f>
        <v>20km</v>
      </c>
      <c r="N12" s="15" t="str">
        <f>Calc!H11</f>
        <v/>
      </c>
      <c r="O12" s="21" t="str">
        <f>Calc!H18</f>
        <v/>
      </c>
    </row>
    <row r="13" spans="2:15" ht="18.649999999999999" customHeight="1" x14ac:dyDescent="0.45">
      <c r="B13" s="18">
        <f>Calc!B5</f>
        <v>45670</v>
      </c>
      <c r="C13" s="19"/>
      <c r="D13" s="18">
        <f>Calc!C5</f>
        <v>45671</v>
      </c>
      <c r="E13" s="19"/>
      <c r="F13" s="18">
        <f>Calc!D5</f>
        <v>45672</v>
      </c>
      <c r="G13" s="19"/>
      <c r="H13" s="18">
        <f>Calc!E5</f>
        <v>45673</v>
      </c>
      <c r="I13" s="19"/>
      <c r="J13" s="18">
        <f>Calc!F5</f>
        <v>45674</v>
      </c>
      <c r="K13" s="19"/>
      <c r="L13" s="18">
        <f>Calc!G5</f>
        <v>45675</v>
      </c>
      <c r="M13" s="19"/>
      <c r="N13" s="18">
        <f>Calc!H5</f>
        <v>45676</v>
      </c>
      <c r="O13" s="19"/>
    </row>
    <row r="14" spans="2:15" ht="27" customHeight="1" x14ac:dyDescent="0.45">
      <c r="B14" s="15" t="str">
        <f>Calc!B12</f>
        <v/>
      </c>
      <c r="C14" s="21" t="str">
        <f>Calc!B19</f>
        <v/>
      </c>
      <c r="D14" s="15" t="str">
        <f>Calc!C12</f>
        <v/>
      </c>
      <c r="E14" s="21" t="str">
        <f>Calc!C19</f>
        <v/>
      </c>
      <c r="F14" s="15" t="str">
        <f>Calc!D12</f>
        <v/>
      </c>
      <c r="G14" s="21" t="str">
        <f>Calc!D19</f>
        <v/>
      </c>
      <c r="H14" s="15" t="str">
        <f>Calc!E12</f>
        <v/>
      </c>
      <c r="I14" s="21" t="s">
        <v>44</v>
      </c>
      <c r="J14" s="15" t="str">
        <f>Calc!F12</f>
        <v/>
      </c>
      <c r="K14" s="21" t="str">
        <f>Calc!F19</f>
        <v/>
      </c>
      <c r="L14" s="15" t="str">
        <f>Calc!G12</f>
        <v/>
      </c>
      <c r="M14" s="21" t="str">
        <f>Calc!G19</f>
        <v/>
      </c>
      <c r="N14" s="15" t="str">
        <f>Calc!H12</f>
        <v/>
      </c>
      <c r="O14" s="21" t="str">
        <f>Calc!H19</f>
        <v/>
      </c>
    </row>
    <row r="15" spans="2:15" ht="18.649999999999999" customHeight="1" x14ac:dyDescent="0.45">
      <c r="B15" s="18">
        <f>Calc!B6</f>
        <v>45677</v>
      </c>
      <c r="C15" s="19"/>
      <c r="D15" s="18">
        <f>Calc!C6</f>
        <v>45678</v>
      </c>
      <c r="E15" s="19"/>
      <c r="F15" s="18">
        <f>Calc!D6</f>
        <v>45679</v>
      </c>
      <c r="G15" s="19"/>
      <c r="H15" s="18">
        <f>Calc!E6</f>
        <v>45680</v>
      </c>
      <c r="I15" s="19"/>
      <c r="J15" s="18">
        <f>Calc!F6</f>
        <v>45681</v>
      </c>
      <c r="K15" s="19"/>
      <c r="L15" s="18">
        <f>Calc!G6</f>
        <v>45682</v>
      </c>
      <c r="M15" s="19"/>
      <c r="N15" s="18">
        <f>Calc!H6</f>
        <v>45683</v>
      </c>
      <c r="O15" s="19"/>
    </row>
    <row r="16" spans="2:15" ht="27" customHeight="1" x14ac:dyDescent="0.45">
      <c r="B16" s="15" t="str">
        <f>Calc!B13</f>
        <v/>
      </c>
      <c r="C16" s="21" t="str">
        <f>Calc!B20</f>
        <v/>
      </c>
      <c r="D16" s="15" t="str">
        <f>Calc!C13</f>
        <v/>
      </c>
      <c r="E16" s="21" t="str">
        <f>Calc!C20</f>
        <v/>
      </c>
      <c r="F16" s="15" t="str">
        <f>Calc!D13</f>
        <v/>
      </c>
      <c r="G16" s="21" t="str">
        <f>Calc!D20</f>
        <v/>
      </c>
      <c r="H16" s="15" t="str">
        <f>Calc!E13</f>
        <v/>
      </c>
      <c r="I16" s="21" t="s">
        <v>44</v>
      </c>
      <c r="J16" s="15" t="str">
        <f>Calc!F13</f>
        <v/>
      </c>
      <c r="K16" s="21" t="str">
        <f>Calc!F20</f>
        <v/>
      </c>
      <c r="L16" s="15" t="str">
        <f>Calc!G13</f>
        <v/>
      </c>
      <c r="M16" s="21" t="str">
        <f>Calc!G20</f>
        <v/>
      </c>
      <c r="N16" s="15" t="str">
        <f>Calc!H13</f>
        <v/>
      </c>
      <c r="O16" s="21" t="str">
        <f>Calc!H20</f>
        <v/>
      </c>
    </row>
    <row r="17" spans="2:18" ht="18.649999999999999" customHeight="1" x14ac:dyDescent="0.45">
      <c r="B17" s="18">
        <f>Calc!B7</f>
        <v>45684</v>
      </c>
      <c r="C17" s="19"/>
      <c r="D17" s="18">
        <f>Calc!C7</f>
        <v>45685</v>
      </c>
      <c r="E17" s="19"/>
      <c r="F17" s="18">
        <f>Calc!D7</f>
        <v>45686</v>
      </c>
      <c r="G17" s="19"/>
      <c r="H17" s="18">
        <f>Calc!E7</f>
        <v>45687</v>
      </c>
      <c r="I17" s="19"/>
      <c r="J17" s="18">
        <f>Calc!F7</f>
        <v>45688</v>
      </c>
      <c r="K17" s="19"/>
      <c r="L17" s="18">
        <f>Calc!G7</f>
        <v>45689</v>
      </c>
      <c r="M17" s="19"/>
      <c r="N17" s="18">
        <f>Calc!H7</f>
        <v>45690</v>
      </c>
      <c r="O17" s="19"/>
    </row>
    <row r="18" spans="2:18" ht="27" customHeight="1" x14ac:dyDescent="0.45">
      <c r="B18" s="15" t="str">
        <f>Calc!B14</f>
        <v/>
      </c>
      <c r="C18" s="21" t="str">
        <f>Calc!B21</f>
        <v/>
      </c>
      <c r="D18" s="15" t="str">
        <f>Calc!C14</f>
        <v/>
      </c>
      <c r="E18" s="21" t="str">
        <f>Calc!C21</f>
        <v/>
      </c>
      <c r="F18" s="15" t="str">
        <f>Calc!D14</f>
        <v/>
      </c>
      <c r="G18" s="21" t="str">
        <f>Calc!D21</f>
        <v/>
      </c>
      <c r="H18" s="15" t="str">
        <f>Calc!E14</f>
        <v/>
      </c>
      <c r="I18" s="21" t="str">
        <f>Calc!E21</f>
        <v/>
      </c>
      <c r="J18" s="15" t="str">
        <f>Calc!F14</f>
        <v/>
      </c>
      <c r="K18" s="21" t="str">
        <f>Calc!F21</f>
        <v/>
      </c>
      <c r="L18" s="15" t="str">
        <f>Calc!G14</f>
        <v/>
      </c>
      <c r="M18" s="21" t="str">
        <f>Calc!G21</f>
        <v/>
      </c>
      <c r="N18" s="15"/>
      <c r="O18" s="21" t="str">
        <f>Calc!H21</f>
        <v/>
      </c>
      <c r="R18" s="1"/>
    </row>
    <row r="19" spans="2:18" ht="18.649999999999999" customHeight="1" x14ac:dyDescent="0.45">
      <c r="B19" s="18">
        <f>Calc!B8</f>
        <v>45691</v>
      </c>
      <c r="C19" s="19"/>
      <c r="D19" s="18">
        <f>Calc!C8</f>
        <v>45692</v>
      </c>
      <c r="E19" s="19"/>
      <c r="F19" s="18">
        <f>Calc!D8</f>
        <v>45693</v>
      </c>
      <c r="G19" s="19"/>
      <c r="H19" s="18">
        <f>Calc!E8</f>
        <v>45694</v>
      </c>
      <c r="I19" s="19"/>
      <c r="J19" s="18">
        <f>Calc!F8</f>
        <v>45695</v>
      </c>
      <c r="K19" s="19"/>
      <c r="L19" s="18">
        <f>Calc!G8</f>
        <v>45696</v>
      </c>
      <c r="M19" s="19"/>
      <c r="N19" s="18">
        <f>Calc!H8</f>
        <v>45697</v>
      </c>
      <c r="O19" s="19"/>
      <c r="R19" s="1"/>
    </row>
    <row r="20" spans="2:18" ht="27" customHeight="1" x14ac:dyDescent="0.45">
      <c r="B20" s="15" t="str">
        <f>Calc!B15</f>
        <v/>
      </c>
      <c r="C20" s="21" t="str">
        <f>Calc!B22</f>
        <v/>
      </c>
      <c r="D20" s="15" t="str">
        <f>Calc!C15</f>
        <v/>
      </c>
      <c r="E20" s="21" t="str">
        <f>Calc!C22</f>
        <v/>
      </c>
      <c r="F20" s="15" t="str">
        <f>Calc!D15</f>
        <v/>
      </c>
      <c r="G20" s="21" t="str">
        <f>Calc!D22</f>
        <v/>
      </c>
      <c r="H20" s="15" t="str">
        <f>Calc!E15</f>
        <v/>
      </c>
      <c r="I20" s="21" t="str">
        <f>Calc!E22</f>
        <v/>
      </c>
      <c r="J20" s="15" t="str">
        <f>Calc!F15</f>
        <v/>
      </c>
      <c r="K20" s="21" t="str">
        <f>Calc!F22</f>
        <v/>
      </c>
      <c r="L20" s="15" t="str">
        <f>Calc!G15</f>
        <v/>
      </c>
      <c r="M20" s="21" t="str">
        <f>Calc!G22</f>
        <v/>
      </c>
      <c r="N20" s="15" t="str">
        <f>Calc!H15</f>
        <v/>
      </c>
      <c r="O20" s="21" t="str">
        <f>Calc!H22</f>
        <v/>
      </c>
    </row>
  </sheetData>
  <mergeCells count="1">
    <mergeCell ref="B7:G7"/>
  </mergeCells>
  <phoneticPr fontId="2" type="noConversion"/>
  <conditionalFormatting sqref="B9:O20">
    <cfRule type="expression" dxfId="16" priority="2">
      <formula>MONTH(B9)&lt;&gt;MONTH($B$7&amp;$H$7)</formula>
    </cfRule>
  </conditionalFormatting>
  <dataValidations count="1">
    <dataValidation type="list" allowBlank="1" showInputMessage="1" showErrorMessage="1" sqref="B7" xr:uid="{30D78025-3267-4D4C-BBD4-F87EA0304FE7}">
      <formula1>"January,February,March,April,May,June,July,August,September,October,November,December"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A36AD-9EE4-45A4-836C-B21B6E85FF6F}">
  <dimension ref="B2:P59"/>
  <sheetViews>
    <sheetView showGridLines="0" zoomScale="85" zoomScaleNormal="85" workbookViewId="0">
      <pane ySplit="6" topLeftCell="A33" activePane="bottomLeft" state="frozen"/>
      <selection pane="bottomLeft" activeCell="B36" sqref="B36"/>
    </sheetView>
  </sheetViews>
  <sheetFormatPr defaultRowHeight="18.5" x14ac:dyDescent="0.45"/>
  <cols>
    <col min="2" max="8" width="10.2109375" customWidth="1"/>
    <col min="9" max="9" width="5.640625" customWidth="1"/>
    <col min="10" max="16" width="10.2109375" customWidth="1"/>
    <col min="17" max="18" width="10.0703125" bestFit="1" customWidth="1"/>
    <col min="19" max="19" width="10.140625" bestFit="1" customWidth="1"/>
  </cols>
  <sheetData>
    <row r="2" spans="2:16" x14ac:dyDescent="0.45">
      <c r="C2" s="13" t="s">
        <v>32</v>
      </c>
      <c r="D2" s="23"/>
      <c r="F2" s="24" t="s">
        <v>11</v>
      </c>
      <c r="G2" s="24">
        <f>COUNTIFS(tblActivities[Activity],F2)</f>
        <v>3</v>
      </c>
      <c r="H2" s="24"/>
      <c r="I2" s="24"/>
    </row>
    <row r="3" spans="2:16" x14ac:dyDescent="0.45">
      <c r="C3" s="24" t="s">
        <v>45</v>
      </c>
      <c r="D3" s="24">
        <f>ROWS(tblActivities[])</f>
        <v>7</v>
      </c>
      <c r="F3" s="24" t="s">
        <v>12</v>
      </c>
      <c r="G3" s="24">
        <f>COUNTIFS(tblActivities[Activity],F3)</f>
        <v>1</v>
      </c>
      <c r="H3" s="24"/>
      <c r="I3" s="24"/>
    </row>
    <row r="4" spans="2:16" x14ac:dyDescent="0.45">
      <c r="C4" s="24" t="s">
        <v>46</v>
      </c>
      <c r="D4" s="24">
        <f>('Month Calendar'!O1-DATE(2025,1,1))-D3</f>
        <v>5</v>
      </c>
      <c r="F4" s="24" t="s">
        <v>13</v>
      </c>
      <c r="G4" s="24">
        <f>COUNTIFS(tblActivities[Activity],F4)</f>
        <v>1</v>
      </c>
      <c r="H4" s="24"/>
      <c r="I4" s="24"/>
    </row>
    <row r="5" spans="2:16" x14ac:dyDescent="0.45">
      <c r="C5" s="24" t="s">
        <v>47</v>
      </c>
      <c r="D5" s="37">
        <f>D3/SUM(D3:D4)</f>
        <v>0.58333333333333337</v>
      </c>
      <c r="F5" s="24" t="s">
        <v>14</v>
      </c>
      <c r="G5" s="24">
        <f>COUNTIFS(tblActivities[Activity],F5)</f>
        <v>2</v>
      </c>
    </row>
    <row r="6" spans="2:16" x14ac:dyDescent="0.45">
      <c r="C6" s="24"/>
      <c r="D6" s="37"/>
      <c r="F6" s="24"/>
      <c r="G6" s="24"/>
    </row>
    <row r="7" spans="2:16" ht="21.5" thickBot="1" x14ac:dyDescent="0.55000000000000004">
      <c r="B7" s="30" t="s">
        <v>7</v>
      </c>
      <c r="C7" s="29">
        <v>2025</v>
      </c>
      <c r="D7" s="16"/>
      <c r="E7" s="16"/>
      <c r="F7" s="16"/>
      <c r="G7" s="16"/>
      <c r="H7" s="16"/>
      <c r="J7" s="30" t="s">
        <v>33</v>
      </c>
      <c r="K7" s="29">
        <v>2025</v>
      </c>
      <c r="L7" s="16"/>
      <c r="M7" s="16"/>
      <c r="N7" s="16"/>
      <c r="O7" s="16"/>
      <c r="P7" s="16"/>
    </row>
    <row r="8" spans="2:16" x14ac:dyDescent="0.45">
      <c r="B8" s="26" t="s">
        <v>0</v>
      </c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  <c r="H8" s="28" t="s">
        <v>6</v>
      </c>
      <c r="J8" s="26" t="s">
        <v>0</v>
      </c>
      <c r="K8" s="27" t="s">
        <v>1</v>
      </c>
      <c r="L8" s="27" t="s">
        <v>2</v>
      </c>
      <c r="M8" s="27" t="s">
        <v>3</v>
      </c>
      <c r="N8" s="27" t="s">
        <v>4</v>
      </c>
      <c r="O8" s="27" t="s">
        <v>5</v>
      </c>
      <c r="P8" s="28" t="s">
        <v>6</v>
      </c>
    </row>
    <row r="9" spans="2:16" ht="18.649999999999999" customHeight="1" x14ac:dyDescent="0.45">
      <c r="B9" s="31" cm="1">
        <f t="array" ref="B9:H14">_xlfn.SEQUENCE(6,7,DATEVALUE(B7&amp;C7)-WEEKDAY(B7&amp;C7,2)+1)</f>
        <v>45656</v>
      </c>
      <c r="C9" s="32">
        <v>45657</v>
      </c>
      <c r="D9" s="32">
        <v>45658</v>
      </c>
      <c r="E9" s="32">
        <v>45659</v>
      </c>
      <c r="F9" s="32">
        <v>45660</v>
      </c>
      <c r="G9" s="32">
        <v>45661</v>
      </c>
      <c r="H9" s="33">
        <v>45662</v>
      </c>
      <c r="J9" s="31" cm="1">
        <f t="array" ref="J9:P14">_xlfn.SEQUENCE(6,7,DATEVALUE(J7&amp;K7)-WEEKDAY(J7&amp;K7,2)+1)</f>
        <v>45684</v>
      </c>
      <c r="K9" s="32">
        <v>45685</v>
      </c>
      <c r="L9" s="32">
        <v>45686</v>
      </c>
      <c r="M9" s="32">
        <v>45687</v>
      </c>
      <c r="N9" s="32">
        <v>45688</v>
      </c>
      <c r="O9" s="32">
        <v>45689</v>
      </c>
      <c r="P9" s="33">
        <v>45690</v>
      </c>
    </row>
    <row r="10" spans="2:16" ht="18.649999999999999" customHeight="1" x14ac:dyDescent="0.45">
      <c r="B10" s="31">
        <v>45663</v>
      </c>
      <c r="C10" s="32">
        <v>45664</v>
      </c>
      <c r="D10" s="32">
        <v>45665</v>
      </c>
      <c r="E10" s="32">
        <v>45666</v>
      </c>
      <c r="F10" s="32">
        <v>45667</v>
      </c>
      <c r="G10" s="32">
        <v>45668</v>
      </c>
      <c r="H10" s="33">
        <v>45669</v>
      </c>
      <c r="J10" s="31">
        <v>45691</v>
      </c>
      <c r="K10" s="32">
        <v>45692</v>
      </c>
      <c r="L10" s="32">
        <v>45693</v>
      </c>
      <c r="M10" s="32">
        <v>45694</v>
      </c>
      <c r="N10" s="32">
        <v>45695</v>
      </c>
      <c r="O10" s="32">
        <v>45696</v>
      </c>
      <c r="P10" s="33">
        <v>45697</v>
      </c>
    </row>
    <row r="11" spans="2:16" ht="18.649999999999999" customHeight="1" x14ac:dyDescent="0.45">
      <c r="B11" s="31">
        <v>45670</v>
      </c>
      <c r="C11" s="32">
        <v>45671</v>
      </c>
      <c r="D11" s="32">
        <v>45672</v>
      </c>
      <c r="E11" s="32">
        <v>45673</v>
      </c>
      <c r="F11" s="32">
        <v>45674</v>
      </c>
      <c r="G11" s="32">
        <v>45675</v>
      </c>
      <c r="H11" s="33">
        <v>45676</v>
      </c>
      <c r="J11" s="31">
        <v>45698</v>
      </c>
      <c r="K11" s="32">
        <v>45699</v>
      </c>
      <c r="L11" s="32">
        <v>45700</v>
      </c>
      <c r="M11" s="32">
        <v>45701</v>
      </c>
      <c r="N11" s="32">
        <v>45702</v>
      </c>
      <c r="O11" s="32">
        <v>45703</v>
      </c>
      <c r="P11" s="33">
        <v>45704</v>
      </c>
    </row>
    <row r="12" spans="2:16" ht="18.649999999999999" customHeight="1" x14ac:dyDescent="0.45">
      <c r="B12" s="31">
        <v>45677</v>
      </c>
      <c r="C12" s="32">
        <v>45678</v>
      </c>
      <c r="D12" s="32">
        <v>45679</v>
      </c>
      <c r="E12" s="32">
        <v>45680</v>
      </c>
      <c r="F12" s="32">
        <v>45681</v>
      </c>
      <c r="G12" s="32">
        <v>45682</v>
      </c>
      <c r="H12" s="33">
        <v>45683</v>
      </c>
      <c r="J12" s="31">
        <v>45705</v>
      </c>
      <c r="K12" s="32">
        <v>45706</v>
      </c>
      <c r="L12" s="32">
        <v>45707</v>
      </c>
      <c r="M12" s="32">
        <v>45708</v>
      </c>
      <c r="N12" s="32">
        <v>45709</v>
      </c>
      <c r="O12" s="32">
        <v>45710</v>
      </c>
      <c r="P12" s="33">
        <v>45711</v>
      </c>
    </row>
    <row r="13" spans="2:16" ht="18.649999999999999" customHeight="1" x14ac:dyDescent="0.45">
      <c r="B13" s="31">
        <v>45684</v>
      </c>
      <c r="C13" s="32">
        <v>45685</v>
      </c>
      <c r="D13" s="32">
        <v>45686</v>
      </c>
      <c r="E13" s="32">
        <v>45687</v>
      </c>
      <c r="F13" s="32">
        <v>45688</v>
      </c>
      <c r="G13" s="32">
        <v>45689</v>
      </c>
      <c r="H13" s="33">
        <v>45690</v>
      </c>
      <c r="J13" s="31">
        <v>45712</v>
      </c>
      <c r="K13" s="32">
        <v>45713</v>
      </c>
      <c r="L13" s="32">
        <v>45714</v>
      </c>
      <c r="M13" s="32">
        <v>45715</v>
      </c>
      <c r="N13" s="32">
        <v>45716</v>
      </c>
      <c r="O13" s="32">
        <v>45717</v>
      </c>
      <c r="P13" s="33">
        <v>45718</v>
      </c>
    </row>
    <row r="14" spans="2:16" ht="18.649999999999999" customHeight="1" thickBot="1" x14ac:dyDescent="0.5">
      <c r="B14" s="34">
        <v>45691</v>
      </c>
      <c r="C14" s="35">
        <v>45692</v>
      </c>
      <c r="D14" s="35">
        <v>45693</v>
      </c>
      <c r="E14" s="35">
        <v>45694</v>
      </c>
      <c r="F14" s="35">
        <v>45695</v>
      </c>
      <c r="G14" s="35">
        <v>45696</v>
      </c>
      <c r="H14" s="36">
        <v>45697</v>
      </c>
      <c r="J14" s="34">
        <v>45719</v>
      </c>
      <c r="K14" s="35">
        <v>45720</v>
      </c>
      <c r="L14" s="35">
        <v>45721</v>
      </c>
      <c r="M14" s="35">
        <v>45722</v>
      </c>
      <c r="N14" s="35">
        <v>45723</v>
      </c>
      <c r="O14" s="35">
        <v>45724</v>
      </c>
      <c r="P14" s="36">
        <v>45725</v>
      </c>
    </row>
    <row r="16" spans="2:16" ht="21.5" thickBot="1" x14ac:dyDescent="0.55000000000000004">
      <c r="B16" s="30" t="s">
        <v>34</v>
      </c>
      <c r="C16" s="29">
        <v>2025</v>
      </c>
      <c r="D16" s="16"/>
      <c r="E16" s="16"/>
      <c r="F16" s="16"/>
      <c r="G16" s="16"/>
      <c r="H16" s="16"/>
      <c r="J16" s="30" t="s">
        <v>35</v>
      </c>
      <c r="K16" s="29">
        <v>2025</v>
      </c>
      <c r="L16" s="16"/>
      <c r="M16" s="16"/>
      <c r="N16" s="16"/>
      <c r="O16" s="16"/>
      <c r="P16" s="16"/>
    </row>
    <row r="17" spans="2:16" x14ac:dyDescent="0.45">
      <c r="B17" s="26" t="s">
        <v>0</v>
      </c>
      <c r="C17" s="27" t="s">
        <v>1</v>
      </c>
      <c r="D17" s="27" t="s">
        <v>2</v>
      </c>
      <c r="E17" s="27" t="s">
        <v>3</v>
      </c>
      <c r="F17" s="27" t="s">
        <v>4</v>
      </c>
      <c r="G17" s="27" t="s">
        <v>5</v>
      </c>
      <c r="H17" s="28" t="s">
        <v>6</v>
      </c>
      <c r="J17" s="26" t="s">
        <v>0</v>
      </c>
      <c r="K17" s="27" t="s">
        <v>1</v>
      </c>
      <c r="L17" s="27" t="s">
        <v>2</v>
      </c>
      <c r="M17" s="27" t="s">
        <v>3</v>
      </c>
      <c r="N17" s="27" t="s">
        <v>4</v>
      </c>
      <c r="O17" s="27" t="s">
        <v>5</v>
      </c>
      <c r="P17" s="28" t="s">
        <v>6</v>
      </c>
    </row>
    <row r="18" spans="2:16" x14ac:dyDescent="0.45">
      <c r="B18" s="31" cm="1">
        <f t="array" ref="B18:H23">_xlfn.SEQUENCE(6,7,DATEVALUE(B16&amp;C16)-WEEKDAY(B16&amp;C16,2)+1)</f>
        <v>45712</v>
      </c>
      <c r="C18" s="32">
        <v>45713</v>
      </c>
      <c r="D18" s="32">
        <v>45714</v>
      </c>
      <c r="E18" s="32">
        <v>45715</v>
      </c>
      <c r="F18" s="32">
        <v>45716</v>
      </c>
      <c r="G18" s="32">
        <v>45717</v>
      </c>
      <c r="H18" s="33">
        <v>45718</v>
      </c>
      <c r="J18" s="31" cm="1">
        <f t="array" ref="J18:P23">_xlfn.SEQUENCE(6,7,DATEVALUE(J16&amp;K16)-WEEKDAY(J16&amp;K16,2)+1)</f>
        <v>45747</v>
      </c>
      <c r="K18" s="32">
        <v>45748</v>
      </c>
      <c r="L18" s="32">
        <v>45749</v>
      </c>
      <c r="M18" s="32">
        <v>45750</v>
      </c>
      <c r="N18" s="32">
        <v>45751</v>
      </c>
      <c r="O18" s="32">
        <v>45752</v>
      </c>
      <c r="P18" s="33">
        <v>45753</v>
      </c>
    </row>
    <row r="19" spans="2:16" x14ac:dyDescent="0.45">
      <c r="B19" s="31">
        <v>45719</v>
      </c>
      <c r="C19" s="32">
        <v>45720</v>
      </c>
      <c r="D19" s="32">
        <v>45721</v>
      </c>
      <c r="E19" s="32">
        <v>45722</v>
      </c>
      <c r="F19" s="32">
        <v>45723</v>
      </c>
      <c r="G19" s="32">
        <v>45724</v>
      </c>
      <c r="H19" s="33">
        <v>45725</v>
      </c>
      <c r="J19" s="31">
        <v>45754</v>
      </c>
      <c r="K19" s="32">
        <v>45755</v>
      </c>
      <c r="L19" s="32">
        <v>45756</v>
      </c>
      <c r="M19" s="32">
        <v>45757</v>
      </c>
      <c r="N19" s="32">
        <v>45758</v>
      </c>
      <c r="O19" s="32">
        <v>45759</v>
      </c>
      <c r="P19" s="33">
        <v>45760</v>
      </c>
    </row>
    <row r="20" spans="2:16" x14ac:dyDescent="0.45">
      <c r="B20" s="31">
        <v>45726</v>
      </c>
      <c r="C20" s="32">
        <v>45727</v>
      </c>
      <c r="D20" s="32">
        <v>45728</v>
      </c>
      <c r="E20" s="32">
        <v>45729</v>
      </c>
      <c r="F20" s="32">
        <v>45730</v>
      </c>
      <c r="G20" s="32">
        <v>45731</v>
      </c>
      <c r="H20" s="33">
        <v>45732</v>
      </c>
      <c r="J20" s="31">
        <v>45761</v>
      </c>
      <c r="K20" s="32">
        <v>45762</v>
      </c>
      <c r="L20" s="32">
        <v>45763</v>
      </c>
      <c r="M20" s="32">
        <v>45764</v>
      </c>
      <c r="N20" s="32">
        <v>45765</v>
      </c>
      <c r="O20" s="32">
        <v>45766</v>
      </c>
      <c r="P20" s="33">
        <v>45767</v>
      </c>
    </row>
    <row r="21" spans="2:16" x14ac:dyDescent="0.45">
      <c r="B21" s="31">
        <v>45733</v>
      </c>
      <c r="C21" s="32">
        <v>45734</v>
      </c>
      <c r="D21" s="32">
        <v>45735</v>
      </c>
      <c r="E21" s="32">
        <v>45736</v>
      </c>
      <c r="F21" s="32">
        <v>45737</v>
      </c>
      <c r="G21" s="32">
        <v>45738</v>
      </c>
      <c r="H21" s="33">
        <v>45739</v>
      </c>
      <c r="J21" s="31">
        <v>45768</v>
      </c>
      <c r="K21" s="32">
        <v>45769</v>
      </c>
      <c r="L21" s="32">
        <v>45770</v>
      </c>
      <c r="M21" s="32">
        <v>45771</v>
      </c>
      <c r="N21" s="32">
        <v>45772</v>
      </c>
      <c r="O21" s="32">
        <v>45773</v>
      </c>
      <c r="P21" s="33">
        <v>45774</v>
      </c>
    </row>
    <row r="22" spans="2:16" x14ac:dyDescent="0.45">
      <c r="B22" s="31">
        <v>45740</v>
      </c>
      <c r="C22" s="32">
        <v>45741</v>
      </c>
      <c r="D22" s="32">
        <v>45742</v>
      </c>
      <c r="E22" s="32">
        <v>45743</v>
      </c>
      <c r="F22" s="32">
        <v>45744</v>
      </c>
      <c r="G22" s="32">
        <v>45745</v>
      </c>
      <c r="H22" s="33">
        <v>45746</v>
      </c>
      <c r="J22" s="31">
        <v>45775</v>
      </c>
      <c r="K22" s="32">
        <v>45776</v>
      </c>
      <c r="L22" s="32">
        <v>45777</v>
      </c>
      <c r="M22" s="32">
        <v>45778</v>
      </c>
      <c r="N22" s="32">
        <v>45779</v>
      </c>
      <c r="O22" s="32">
        <v>45780</v>
      </c>
      <c r="P22" s="33">
        <v>45781</v>
      </c>
    </row>
    <row r="23" spans="2:16" ht="19" thickBot="1" x14ac:dyDescent="0.5">
      <c r="B23" s="34">
        <v>45747</v>
      </c>
      <c r="C23" s="35">
        <v>45748</v>
      </c>
      <c r="D23" s="35">
        <v>45749</v>
      </c>
      <c r="E23" s="35">
        <v>45750</v>
      </c>
      <c r="F23" s="35">
        <v>45751</v>
      </c>
      <c r="G23" s="35">
        <v>45752</v>
      </c>
      <c r="H23" s="36">
        <v>45753</v>
      </c>
      <c r="J23" s="34">
        <v>45782</v>
      </c>
      <c r="K23" s="35">
        <v>45783</v>
      </c>
      <c r="L23" s="35">
        <v>45784</v>
      </c>
      <c r="M23" s="35">
        <v>45785</v>
      </c>
      <c r="N23" s="35">
        <v>45786</v>
      </c>
      <c r="O23" s="35">
        <v>45787</v>
      </c>
      <c r="P23" s="36">
        <v>45788</v>
      </c>
    </row>
    <row r="25" spans="2:16" ht="21.5" thickBot="1" x14ac:dyDescent="0.55000000000000004">
      <c r="B25" s="30" t="s">
        <v>36</v>
      </c>
      <c r="C25" s="29">
        <v>2025</v>
      </c>
      <c r="D25" s="16"/>
      <c r="E25" s="16"/>
      <c r="F25" s="16"/>
      <c r="G25" s="16"/>
      <c r="H25" s="16"/>
      <c r="J25" s="30" t="s">
        <v>37</v>
      </c>
      <c r="K25" s="29">
        <v>2025</v>
      </c>
      <c r="L25" s="16"/>
      <c r="M25" s="16"/>
      <c r="N25" s="16"/>
      <c r="O25" s="16"/>
      <c r="P25" s="16"/>
    </row>
    <row r="26" spans="2:16" x14ac:dyDescent="0.45">
      <c r="B26" s="26" t="s">
        <v>0</v>
      </c>
      <c r="C26" s="27" t="s">
        <v>1</v>
      </c>
      <c r="D26" s="27" t="s">
        <v>2</v>
      </c>
      <c r="E26" s="27" t="s">
        <v>3</v>
      </c>
      <c r="F26" s="27" t="s">
        <v>4</v>
      </c>
      <c r="G26" s="27" t="s">
        <v>5</v>
      </c>
      <c r="H26" s="28" t="s">
        <v>6</v>
      </c>
      <c r="J26" s="26" t="s">
        <v>0</v>
      </c>
      <c r="K26" s="27" t="s">
        <v>1</v>
      </c>
      <c r="L26" s="27" t="s">
        <v>2</v>
      </c>
      <c r="M26" s="27" t="s">
        <v>3</v>
      </c>
      <c r="N26" s="27" t="s">
        <v>4</v>
      </c>
      <c r="O26" s="27" t="s">
        <v>5</v>
      </c>
      <c r="P26" s="28" t="s">
        <v>6</v>
      </c>
    </row>
    <row r="27" spans="2:16" x14ac:dyDescent="0.45">
      <c r="B27" s="31" cm="1">
        <f t="array" ref="B27:H32">_xlfn.SEQUENCE(6,7,DATEVALUE(B25&amp;C25)-WEEKDAY(B25&amp;C25,2)+1)</f>
        <v>45775</v>
      </c>
      <c r="C27" s="32">
        <v>45776</v>
      </c>
      <c r="D27" s="32">
        <v>45777</v>
      </c>
      <c r="E27" s="32">
        <v>45778</v>
      </c>
      <c r="F27" s="32">
        <v>45779</v>
      </c>
      <c r="G27" s="32">
        <v>45780</v>
      </c>
      <c r="H27" s="33">
        <v>45781</v>
      </c>
      <c r="J27" s="31" cm="1">
        <f t="array" ref="J27:P32">_xlfn.SEQUENCE(6,7,DATEVALUE(J25&amp;K25)-WEEKDAY(J25&amp;K25,2)+1)</f>
        <v>45803</v>
      </c>
      <c r="K27" s="32">
        <v>45804</v>
      </c>
      <c r="L27" s="32">
        <v>45805</v>
      </c>
      <c r="M27" s="32">
        <v>45806</v>
      </c>
      <c r="N27" s="32">
        <v>45807</v>
      </c>
      <c r="O27" s="32">
        <v>45808</v>
      </c>
      <c r="P27" s="33">
        <v>45809</v>
      </c>
    </row>
    <row r="28" spans="2:16" x14ac:dyDescent="0.45">
      <c r="B28" s="31">
        <v>45782</v>
      </c>
      <c r="C28" s="32">
        <v>45783</v>
      </c>
      <c r="D28" s="32">
        <v>45784</v>
      </c>
      <c r="E28" s="32">
        <v>45785</v>
      </c>
      <c r="F28" s="32">
        <v>45786</v>
      </c>
      <c r="G28" s="32">
        <v>45787</v>
      </c>
      <c r="H28" s="33">
        <v>45788</v>
      </c>
      <c r="J28" s="31">
        <v>45810</v>
      </c>
      <c r="K28" s="32">
        <v>45811</v>
      </c>
      <c r="L28" s="32">
        <v>45812</v>
      </c>
      <c r="M28" s="32">
        <v>45813</v>
      </c>
      <c r="N28" s="32">
        <v>45814</v>
      </c>
      <c r="O28" s="32">
        <v>45815</v>
      </c>
      <c r="P28" s="33">
        <v>45816</v>
      </c>
    </row>
    <row r="29" spans="2:16" x14ac:dyDescent="0.45">
      <c r="B29" s="31">
        <v>45789</v>
      </c>
      <c r="C29" s="32">
        <v>45790</v>
      </c>
      <c r="D29" s="32">
        <v>45791</v>
      </c>
      <c r="E29" s="32">
        <v>45792</v>
      </c>
      <c r="F29" s="32">
        <v>45793</v>
      </c>
      <c r="G29" s="32">
        <v>45794</v>
      </c>
      <c r="H29" s="33">
        <v>45795</v>
      </c>
      <c r="J29" s="31">
        <v>45817</v>
      </c>
      <c r="K29" s="32">
        <v>45818</v>
      </c>
      <c r="L29" s="32">
        <v>45819</v>
      </c>
      <c r="M29" s="32">
        <v>45820</v>
      </c>
      <c r="N29" s="32">
        <v>45821</v>
      </c>
      <c r="O29" s="32">
        <v>45822</v>
      </c>
      <c r="P29" s="33">
        <v>45823</v>
      </c>
    </row>
    <row r="30" spans="2:16" x14ac:dyDescent="0.45">
      <c r="B30" s="31">
        <v>45796</v>
      </c>
      <c r="C30" s="32">
        <v>45797</v>
      </c>
      <c r="D30" s="32">
        <v>45798</v>
      </c>
      <c r="E30" s="32">
        <v>45799</v>
      </c>
      <c r="F30" s="32">
        <v>45800</v>
      </c>
      <c r="G30" s="32">
        <v>45801</v>
      </c>
      <c r="H30" s="33">
        <v>45802</v>
      </c>
      <c r="J30" s="31">
        <v>45824</v>
      </c>
      <c r="K30" s="32">
        <v>45825</v>
      </c>
      <c r="L30" s="32">
        <v>45826</v>
      </c>
      <c r="M30" s="32">
        <v>45827</v>
      </c>
      <c r="N30" s="32">
        <v>45828</v>
      </c>
      <c r="O30" s="32">
        <v>45829</v>
      </c>
      <c r="P30" s="33">
        <v>45830</v>
      </c>
    </row>
    <row r="31" spans="2:16" x14ac:dyDescent="0.45">
      <c r="B31" s="31">
        <v>45803</v>
      </c>
      <c r="C31" s="32">
        <v>45804</v>
      </c>
      <c r="D31" s="32">
        <v>45805</v>
      </c>
      <c r="E31" s="32">
        <v>45806</v>
      </c>
      <c r="F31" s="32">
        <v>45807</v>
      </c>
      <c r="G31" s="32">
        <v>45808</v>
      </c>
      <c r="H31" s="33">
        <v>45809</v>
      </c>
      <c r="J31" s="31">
        <v>45831</v>
      </c>
      <c r="K31" s="32">
        <v>45832</v>
      </c>
      <c r="L31" s="32">
        <v>45833</v>
      </c>
      <c r="M31" s="32">
        <v>45834</v>
      </c>
      <c r="N31" s="32">
        <v>45835</v>
      </c>
      <c r="O31" s="32">
        <v>45836</v>
      </c>
      <c r="P31" s="33">
        <v>45837</v>
      </c>
    </row>
    <row r="32" spans="2:16" ht="19" thickBot="1" x14ac:dyDescent="0.5">
      <c r="B32" s="34">
        <v>45810</v>
      </c>
      <c r="C32" s="35">
        <v>45811</v>
      </c>
      <c r="D32" s="35">
        <v>45812</v>
      </c>
      <c r="E32" s="35">
        <v>45813</v>
      </c>
      <c r="F32" s="35">
        <v>45814</v>
      </c>
      <c r="G32" s="35">
        <v>45815</v>
      </c>
      <c r="H32" s="36">
        <v>45816</v>
      </c>
      <c r="J32" s="34">
        <v>45838</v>
      </c>
      <c r="K32" s="35">
        <v>45839</v>
      </c>
      <c r="L32" s="35">
        <v>45840</v>
      </c>
      <c r="M32" s="35">
        <v>45841</v>
      </c>
      <c r="N32" s="35">
        <v>45842</v>
      </c>
      <c r="O32" s="35">
        <v>45843</v>
      </c>
      <c r="P32" s="36">
        <v>45844</v>
      </c>
    </row>
    <row r="34" spans="2:16" ht="21.5" thickBot="1" x14ac:dyDescent="0.55000000000000004">
      <c r="B34" s="30" t="s">
        <v>38</v>
      </c>
      <c r="C34" s="29">
        <v>2025</v>
      </c>
      <c r="D34" s="16"/>
      <c r="E34" s="16"/>
      <c r="F34" s="16"/>
      <c r="G34" s="16"/>
      <c r="H34" s="16"/>
      <c r="J34" s="30" t="s">
        <v>39</v>
      </c>
      <c r="K34" s="29">
        <v>2025</v>
      </c>
      <c r="L34" s="16"/>
      <c r="M34" s="16"/>
      <c r="N34" s="16"/>
      <c r="O34" s="16"/>
      <c r="P34" s="16"/>
    </row>
    <row r="35" spans="2:16" x14ac:dyDescent="0.45">
      <c r="B35" s="26" t="s">
        <v>0</v>
      </c>
      <c r="C35" s="27" t="s">
        <v>1</v>
      </c>
      <c r="D35" s="27" t="s">
        <v>2</v>
      </c>
      <c r="E35" s="27" t="s">
        <v>3</v>
      </c>
      <c r="F35" s="27" t="s">
        <v>4</v>
      </c>
      <c r="G35" s="27" t="s">
        <v>5</v>
      </c>
      <c r="H35" s="28" t="s">
        <v>6</v>
      </c>
      <c r="J35" s="26" t="s">
        <v>0</v>
      </c>
      <c r="K35" s="27" t="s">
        <v>1</v>
      </c>
      <c r="L35" s="27" t="s">
        <v>2</v>
      </c>
      <c r="M35" s="27" t="s">
        <v>3</v>
      </c>
      <c r="N35" s="27" t="s">
        <v>4</v>
      </c>
      <c r="O35" s="27" t="s">
        <v>5</v>
      </c>
      <c r="P35" s="28" t="s">
        <v>6</v>
      </c>
    </row>
    <row r="36" spans="2:16" x14ac:dyDescent="0.45">
      <c r="B36" s="31" cm="1">
        <f t="array" ref="B36:H41">_xlfn.SEQUENCE(6,7,DATEVALUE(B34&amp;C34)-WEEKDAY(B34&amp;C34,2)+1)</f>
        <v>45838</v>
      </c>
      <c r="C36" s="32">
        <v>45839</v>
      </c>
      <c r="D36" s="32">
        <v>45840</v>
      </c>
      <c r="E36" s="32">
        <v>45841</v>
      </c>
      <c r="F36" s="32">
        <v>45842</v>
      </c>
      <c r="G36" s="32">
        <v>45843</v>
      </c>
      <c r="H36" s="33">
        <v>45844</v>
      </c>
      <c r="J36" s="31" cm="1">
        <f t="array" ref="J36:P41">_xlfn.SEQUENCE(6,7,DATEVALUE(J34&amp;K34)-WEEKDAY(J34&amp;K34,2)+1)</f>
        <v>45866</v>
      </c>
      <c r="K36" s="32">
        <v>45867</v>
      </c>
      <c r="L36" s="32">
        <v>45868</v>
      </c>
      <c r="M36" s="32">
        <v>45869</v>
      </c>
      <c r="N36" s="32">
        <v>45870</v>
      </c>
      <c r="O36" s="32">
        <v>45871</v>
      </c>
      <c r="P36" s="33">
        <v>45872</v>
      </c>
    </row>
    <row r="37" spans="2:16" x14ac:dyDescent="0.45">
      <c r="B37" s="31">
        <v>45845</v>
      </c>
      <c r="C37" s="32">
        <v>45846</v>
      </c>
      <c r="D37" s="32">
        <v>45847</v>
      </c>
      <c r="E37" s="32">
        <v>45848</v>
      </c>
      <c r="F37" s="32">
        <v>45849</v>
      </c>
      <c r="G37" s="32">
        <v>45850</v>
      </c>
      <c r="H37" s="33">
        <v>45851</v>
      </c>
      <c r="J37" s="31">
        <v>45873</v>
      </c>
      <c r="K37" s="32">
        <v>45874</v>
      </c>
      <c r="L37" s="32">
        <v>45875</v>
      </c>
      <c r="M37" s="32">
        <v>45876</v>
      </c>
      <c r="N37" s="32">
        <v>45877</v>
      </c>
      <c r="O37" s="32">
        <v>45878</v>
      </c>
      <c r="P37" s="33">
        <v>45879</v>
      </c>
    </row>
    <row r="38" spans="2:16" x14ac:dyDescent="0.45">
      <c r="B38" s="31">
        <v>45852</v>
      </c>
      <c r="C38" s="32">
        <v>45853</v>
      </c>
      <c r="D38" s="32">
        <v>45854</v>
      </c>
      <c r="E38" s="32">
        <v>45855</v>
      </c>
      <c r="F38" s="32">
        <v>45856</v>
      </c>
      <c r="G38" s="32">
        <v>45857</v>
      </c>
      <c r="H38" s="33">
        <v>45858</v>
      </c>
      <c r="J38" s="31">
        <v>45880</v>
      </c>
      <c r="K38" s="32">
        <v>45881</v>
      </c>
      <c r="L38" s="32">
        <v>45882</v>
      </c>
      <c r="M38" s="32">
        <v>45883</v>
      </c>
      <c r="N38" s="32">
        <v>45884</v>
      </c>
      <c r="O38" s="32">
        <v>45885</v>
      </c>
      <c r="P38" s="33">
        <v>45886</v>
      </c>
    </row>
    <row r="39" spans="2:16" x14ac:dyDescent="0.45">
      <c r="B39" s="31">
        <v>45859</v>
      </c>
      <c r="C39" s="32">
        <v>45860</v>
      </c>
      <c r="D39" s="32">
        <v>45861</v>
      </c>
      <c r="E39" s="32">
        <v>45862</v>
      </c>
      <c r="F39" s="32">
        <v>45863</v>
      </c>
      <c r="G39" s="32">
        <v>45864</v>
      </c>
      <c r="H39" s="33">
        <v>45865</v>
      </c>
      <c r="J39" s="31">
        <v>45887</v>
      </c>
      <c r="K39" s="32">
        <v>45888</v>
      </c>
      <c r="L39" s="32">
        <v>45889</v>
      </c>
      <c r="M39" s="32">
        <v>45890</v>
      </c>
      <c r="N39" s="32">
        <v>45891</v>
      </c>
      <c r="O39" s="32">
        <v>45892</v>
      </c>
      <c r="P39" s="33">
        <v>45893</v>
      </c>
    </row>
    <row r="40" spans="2:16" x14ac:dyDescent="0.45">
      <c r="B40" s="31">
        <v>45866</v>
      </c>
      <c r="C40" s="32">
        <v>45867</v>
      </c>
      <c r="D40" s="32">
        <v>45868</v>
      </c>
      <c r="E40" s="32">
        <v>45869</v>
      </c>
      <c r="F40" s="32">
        <v>45870</v>
      </c>
      <c r="G40" s="32">
        <v>45871</v>
      </c>
      <c r="H40" s="33">
        <v>45872</v>
      </c>
      <c r="J40" s="31">
        <v>45894</v>
      </c>
      <c r="K40" s="32">
        <v>45895</v>
      </c>
      <c r="L40" s="32">
        <v>45896</v>
      </c>
      <c r="M40" s="32">
        <v>45897</v>
      </c>
      <c r="N40" s="32">
        <v>45898</v>
      </c>
      <c r="O40" s="32">
        <v>45899</v>
      </c>
      <c r="P40" s="33">
        <v>45900</v>
      </c>
    </row>
    <row r="41" spans="2:16" ht="19" thickBot="1" x14ac:dyDescent="0.5">
      <c r="B41" s="34">
        <v>45873</v>
      </c>
      <c r="C41" s="35">
        <v>45874</v>
      </c>
      <c r="D41" s="35">
        <v>45875</v>
      </c>
      <c r="E41" s="35">
        <v>45876</v>
      </c>
      <c r="F41" s="35">
        <v>45877</v>
      </c>
      <c r="G41" s="35">
        <v>45878</v>
      </c>
      <c r="H41" s="36">
        <v>45879</v>
      </c>
      <c r="J41" s="34">
        <v>45901</v>
      </c>
      <c r="K41" s="35">
        <v>45902</v>
      </c>
      <c r="L41" s="35">
        <v>45903</v>
      </c>
      <c r="M41" s="35">
        <v>45904</v>
      </c>
      <c r="N41" s="35">
        <v>45905</v>
      </c>
      <c r="O41" s="35">
        <v>45906</v>
      </c>
      <c r="P41" s="36">
        <v>45907</v>
      </c>
    </row>
    <row r="43" spans="2:16" ht="21.5" thickBot="1" x14ac:dyDescent="0.55000000000000004">
      <c r="B43" s="30" t="s">
        <v>40</v>
      </c>
      <c r="C43" s="29">
        <v>2025</v>
      </c>
      <c r="D43" s="16"/>
      <c r="E43" s="16"/>
      <c r="F43" s="16"/>
      <c r="G43" s="16"/>
      <c r="H43" s="16"/>
      <c r="J43" s="30" t="s">
        <v>41</v>
      </c>
      <c r="K43" s="29">
        <v>2025</v>
      </c>
      <c r="L43" s="16"/>
      <c r="M43" s="16"/>
      <c r="N43" s="16"/>
      <c r="O43" s="16"/>
      <c r="P43" s="16"/>
    </row>
    <row r="44" spans="2:16" x14ac:dyDescent="0.45">
      <c r="B44" s="26" t="s">
        <v>0</v>
      </c>
      <c r="C44" s="27" t="s">
        <v>1</v>
      </c>
      <c r="D44" s="27" t="s">
        <v>2</v>
      </c>
      <c r="E44" s="27" t="s">
        <v>3</v>
      </c>
      <c r="F44" s="27" t="s">
        <v>4</v>
      </c>
      <c r="G44" s="27" t="s">
        <v>5</v>
      </c>
      <c r="H44" s="28" t="s">
        <v>6</v>
      </c>
      <c r="J44" s="26" t="s">
        <v>0</v>
      </c>
      <c r="K44" s="27" t="s">
        <v>1</v>
      </c>
      <c r="L44" s="27" t="s">
        <v>2</v>
      </c>
      <c r="M44" s="27" t="s">
        <v>3</v>
      </c>
      <c r="N44" s="27" t="s">
        <v>4</v>
      </c>
      <c r="O44" s="27" t="s">
        <v>5</v>
      </c>
      <c r="P44" s="28" t="s">
        <v>6</v>
      </c>
    </row>
    <row r="45" spans="2:16" x14ac:dyDescent="0.45">
      <c r="B45" s="41" cm="1">
        <f t="array" ref="B45:H50">_xlfn.SEQUENCE(6,7,DATEVALUE(B43&amp;C43)-WEEKDAY(B43&amp;C43,2)+1)</f>
        <v>45901</v>
      </c>
      <c r="C45" s="32">
        <v>45902</v>
      </c>
      <c r="D45" s="32">
        <v>45903</v>
      </c>
      <c r="E45" s="32">
        <v>45904</v>
      </c>
      <c r="F45" s="32">
        <v>45905</v>
      </c>
      <c r="G45" s="32">
        <v>45906</v>
      </c>
      <c r="H45" s="33">
        <v>45907</v>
      </c>
      <c r="J45" s="31" cm="1">
        <f t="array" ref="J45:P50">_xlfn.SEQUENCE(6,7,DATEVALUE(J43&amp;K43)-WEEKDAY(J43&amp;K43,2)+1)</f>
        <v>45929</v>
      </c>
      <c r="K45" s="32">
        <v>45930</v>
      </c>
      <c r="L45" s="32">
        <v>45931</v>
      </c>
      <c r="M45" s="32">
        <v>45932</v>
      </c>
      <c r="N45" s="32">
        <v>45933</v>
      </c>
      <c r="O45" s="32">
        <v>45934</v>
      </c>
      <c r="P45" s="33">
        <v>45935</v>
      </c>
    </row>
    <row r="46" spans="2:16" x14ac:dyDescent="0.45">
      <c r="B46" s="31">
        <v>45908</v>
      </c>
      <c r="C46" s="32">
        <v>45909</v>
      </c>
      <c r="D46" s="32">
        <v>45910</v>
      </c>
      <c r="E46" s="32">
        <v>45911</v>
      </c>
      <c r="F46" s="32">
        <v>45912</v>
      </c>
      <c r="G46" s="32">
        <v>45913</v>
      </c>
      <c r="H46" s="33">
        <v>45914</v>
      </c>
      <c r="J46" s="31">
        <v>45936</v>
      </c>
      <c r="K46" s="32">
        <v>45937</v>
      </c>
      <c r="L46" s="32">
        <v>45938</v>
      </c>
      <c r="M46" s="32">
        <v>45939</v>
      </c>
      <c r="N46" s="32">
        <v>45940</v>
      </c>
      <c r="O46" s="32">
        <v>45941</v>
      </c>
      <c r="P46" s="33">
        <v>45942</v>
      </c>
    </row>
    <row r="47" spans="2:16" x14ac:dyDescent="0.45">
      <c r="B47" s="31">
        <v>45915</v>
      </c>
      <c r="C47" s="32">
        <v>45916</v>
      </c>
      <c r="D47" s="32">
        <v>45917</v>
      </c>
      <c r="E47" s="32">
        <v>45918</v>
      </c>
      <c r="F47" s="32">
        <v>45919</v>
      </c>
      <c r="G47" s="32">
        <v>45920</v>
      </c>
      <c r="H47" s="33">
        <v>45921</v>
      </c>
      <c r="J47" s="31">
        <v>45943</v>
      </c>
      <c r="K47" s="32">
        <v>45944</v>
      </c>
      <c r="L47" s="32">
        <v>45945</v>
      </c>
      <c r="M47" s="32">
        <v>45946</v>
      </c>
      <c r="N47" s="32">
        <v>45947</v>
      </c>
      <c r="O47" s="32">
        <v>45948</v>
      </c>
      <c r="P47" s="33">
        <v>45949</v>
      </c>
    </row>
    <row r="48" spans="2:16" x14ac:dyDescent="0.45">
      <c r="B48" s="31">
        <v>45922</v>
      </c>
      <c r="C48" s="32">
        <v>45923</v>
      </c>
      <c r="D48" s="32">
        <v>45924</v>
      </c>
      <c r="E48" s="32">
        <v>45925</v>
      </c>
      <c r="F48" s="32">
        <v>45926</v>
      </c>
      <c r="G48" s="32">
        <v>45927</v>
      </c>
      <c r="H48" s="33">
        <v>45928</v>
      </c>
      <c r="J48" s="31">
        <v>45950</v>
      </c>
      <c r="K48" s="32">
        <v>45951</v>
      </c>
      <c r="L48" s="32">
        <v>45952</v>
      </c>
      <c r="M48" s="32">
        <v>45953</v>
      </c>
      <c r="N48" s="32">
        <v>45954</v>
      </c>
      <c r="O48" s="32">
        <v>45955</v>
      </c>
      <c r="P48" s="33">
        <v>45956</v>
      </c>
    </row>
    <row r="49" spans="2:16" x14ac:dyDescent="0.45">
      <c r="B49" s="31">
        <v>45929</v>
      </c>
      <c r="C49" s="32">
        <v>45930</v>
      </c>
      <c r="D49" s="32">
        <v>45931</v>
      </c>
      <c r="E49" s="32">
        <v>45932</v>
      </c>
      <c r="F49" s="32">
        <v>45933</v>
      </c>
      <c r="G49" s="32">
        <v>45934</v>
      </c>
      <c r="H49" s="33">
        <v>45935</v>
      </c>
      <c r="J49" s="31">
        <v>45957</v>
      </c>
      <c r="K49" s="32">
        <v>45958</v>
      </c>
      <c r="L49" s="32">
        <v>45959</v>
      </c>
      <c r="M49" s="32">
        <v>45960</v>
      </c>
      <c r="N49" s="32">
        <v>45961</v>
      </c>
      <c r="O49" s="32">
        <v>45962</v>
      </c>
      <c r="P49" s="33">
        <v>45963</v>
      </c>
    </row>
    <row r="50" spans="2:16" ht="19" thickBot="1" x14ac:dyDescent="0.5">
      <c r="B50" s="34">
        <v>45936</v>
      </c>
      <c r="C50" s="35">
        <v>45937</v>
      </c>
      <c r="D50" s="35">
        <v>45938</v>
      </c>
      <c r="E50" s="35">
        <v>45939</v>
      </c>
      <c r="F50" s="35">
        <v>45940</v>
      </c>
      <c r="G50" s="35">
        <v>45941</v>
      </c>
      <c r="H50" s="36">
        <v>45942</v>
      </c>
      <c r="J50" s="34">
        <v>45964</v>
      </c>
      <c r="K50" s="35">
        <v>45965</v>
      </c>
      <c r="L50" s="35">
        <v>45966</v>
      </c>
      <c r="M50" s="35">
        <v>45967</v>
      </c>
      <c r="N50" s="35">
        <v>45968</v>
      </c>
      <c r="O50" s="35">
        <v>45969</v>
      </c>
      <c r="P50" s="36">
        <v>45970</v>
      </c>
    </row>
    <row r="52" spans="2:16" ht="21.5" thickBot="1" x14ac:dyDescent="0.55000000000000004">
      <c r="B52" s="30" t="s">
        <v>42</v>
      </c>
      <c r="C52" s="29">
        <v>2025</v>
      </c>
      <c r="D52" s="16"/>
      <c r="E52" s="16"/>
      <c r="F52" s="16"/>
      <c r="G52" s="16"/>
      <c r="H52" s="16"/>
      <c r="J52" s="30" t="s">
        <v>43</v>
      </c>
      <c r="K52" s="29">
        <v>2025</v>
      </c>
      <c r="L52" s="16"/>
      <c r="M52" s="16"/>
      <c r="N52" s="16"/>
      <c r="O52" s="16"/>
      <c r="P52" s="16"/>
    </row>
    <row r="53" spans="2:16" x14ac:dyDescent="0.45">
      <c r="B53" s="26" t="s">
        <v>0</v>
      </c>
      <c r="C53" s="27" t="s">
        <v>1</v>
      </c>
      <c r="D53" s="27" t="s">
        <v>2</v>
      </c>
      <c r="E53" s="27" t="s">
        <v>3</v>
      </c>
      <c r="F53" s="27" t="s">
        <v>4</v>
      </c>
      <c r="G53" s="27" t="s">
        <v>5</v>
      </c>
      <c r="H53" s="28" t="s">
        <v>6</v>
      </c>
      <c r="J53" s="26" t="s">
        <v>0</v>
      </c>
      <c r="K53" s="27" t="s">
        <v>1</v>
      </c>
      <c r="L53" s="27" t="s">
        <v>2</v>
      </c>
      <c r="M53" s="27" t="s">
        <v>3</v>
      </c>
      <c r="N53" s="27" t="s">
        <v>4</v>
      </c>
      <c r="O53" s="27" t="s">
        <v>5</v>
      </c>
      <c r="P53" s="28" t="s">
        <v>6</v>
      </c>
    </row>
    <row r="54" spans="2:16" x14ac:dyDescent="0.45">
      <c r="B54" s="31" cm="1">
        <f t="array" ref="B54:H59">_xlfn.SEQUENCE(6,7,DATEVALUE(B52&amp;C52)-WEEKDAY(B52&amp;C52,2)+1)</f>
        <v>45957</v>
      </c>
      <c r="C54" s="32">
        <v>45958</v>
      </c>
      <c r="D54" s="32">
        <v>45959</v>
      </c>
      <c r="E54" s="32">
        <v>45960</v>
      </c>
      <c r="F54" s="32">
        <v>45961</v>
      </c>
      <c r="G54" s="32">
        <v>45962</v>
      </c>
      <c r="H54" s="33">
        <v>45963</v>
      </c>
      <c r="J54" s="31" cm="1">
        <f t="array" ref="J54:P59">_xlfn.SEQUENCE(6,7,DATEVALUE(J52&amp;K52)-WEEKDAY(J52&amp;K52,2)+1)</f>
        <v>45992</v>
      </c>
      <c r="K54" s="32">
        <v>45993</v>
      </c>
      <c r="L54" s="32">
        <v>45994</v>
      </c>
      <c r="M54" s="32">
        <v>45995</v>
      </c>
      <c r="N54" s="32">
        <v>45996</v>
      </c>
      <c r="O54" s="32">
        <v>45997</v>
      </c>
      <c r="P54" s="33">
        <v>45998</v>
      </c>
    </row>
    <row r="55" spans="2:16" x14ac:dyDescent="0.45">
      <c r="B55" s="31">
        <v>45964</v>
      </c>
      <c r="C55" s="32">
        <v>45965</v>
      </c>
      <c r="D55" s="32">
        <v>45966</v>
      </c>
      <c r="E55" s="32">
        <v>45967</v>
      </c>
      <c r="F55" s="32">
        <v>45968</v>
      </c>
      <c r="G55" s="32">
        <v>45969</v>
      </c>
      <c r="H55" s="33">
        <v>45970</v>
      </c>
      <c r="J55" s="31">
        <v>45999</v>
      </c>
      <c r="K55" s="32">
        <v>46000</v>
      </c>
      <c r="L55" s="32">
        <v>46001</v>
      </c>
      <c r="M55" s="32">
        <v>46002</v>
      </c>
      <c r="N55" s="32">
        <v>46003</v>
      </c>
      <c r="O55" s="32">
        <v>46004</v>
      </c>
      <c r="P55" s="33">
        <v>46005</v>
      </c>
    </row>
    <row r="56" spans="2:16" x14ac:dyDescent="0.45">
      <c r="B56" s="31">
        <v>45971</v>
      </c>
      <c r="C56" s="32">
        <v>45972</v>
      </c>
      <c r="D56" s="32">
        <v>45973</v>
      </c>
      <c r="E56" s="32">
        <v>45974</v>
      </c>
      <c r="F56" s="32">
        <v>45975</v>
      </c>
      <c r="G56" s="32">
        <v>45976</v>
      </c>
      <c r="H56" s="33">
        <v>45977</v>
      </c>
      <c r="J56" s="31">
        <v>46006</v>
      </c>
      <c r="K56" s="32">
        <v>46007</v>
      </c>
      <c r="L56" s="32">
        <v>46008</v>
      </c>
      <c r="M56" s="32">
        <v>46009</v>
      </c>
      <c r="N56" s="32">
        <v>46010</v>
      </c>
      <c r="O56" s="32">
        <v>46011</v>
      </c>
      <c r="P56" s="33">
        <v>46012</v>
      </c>
    </row>
    <row r="57" spans="2:16" x14ac:dyDescent="0.45">
      <c r="B57" s="31">
        <v>45978</v>
      </c>
      <c r="C57" s="32">
        <v>45979</v>
      </c>
      <c r="D57" s="32">
        <v>45980</v>
      </c>
      <c r="E57" s="32">
        <v>45981</v>
      </c>
      <c r="F57" s="32">
        <v>45982</v>
      </c>
      <c r="G57" s="32">
        <v>45983</v>
      </c>
      <c r="H57" s="33">
        <v>45984</v>
      </c>
      <c r="J57" s="31">
        <v>46013</v>
      </c>
      <c r="K57" s="32">
        <v>46014</v>
      </c>
      <c r="L57" s="32">
        <v>46015</v>
      </c>
      <c r="M57" s="32">
        <v>46016</v>
      </c>
      <c r="N57" s="32">
        <v>46017</v>
      </c>
      <c r="O57" s="32">
        <v>46018</v>
      </c>
      <c r="P57" s="33">
        <v>46019</v>
      </c>
    </row>
    <row r="58" spans="2:16" x14ac:dyDescent="0.45">
      <c r="B58" s="31">
        <v>45985</v>
      </c>
      <c r="C58" s="32">
        <v>45986</v>
      </c>
      <c r="D58" s="32">
        <v>45987</v>
      </c>
      <c r="E58" s="32">
        <v>45988</v>
      </c>
      <c r="F58" s="32">
        <v>45989</v>
      </c>
      <c r="G58" s="32">
        <v>45990</v>
      </c>
      <c r="H58" s="33">
        <v>45991</v>
      </c>
      <c r="J58" s="31">
        <v>46020</v>
      </c>
      <c r="K58" s="32">
        <v>46021</v>
      </c>
      <c r="L58" s="32">
        <v>46022</v>
      </c>
      <c r="M58" s="32">
        <v>46023</v>
      </c>
      <c r="N58" s="32">
        <v>46024</v>
      </c>
      <c r="O58" s="32">
        <v>46025</v>
      </c>
      <c r="P58" s="33">
        <v>46026</v>
      </c>
    </row>
    <row r="59" spans="2:16" ht="19" thickBot="1" x14ac:dyDescent="0.5">
      <c r="B59" s="34">
        <v>45992</v>
      </c>
      <c r="C59" s="35">
        <v>45993</v>
      </c>
      <c r="D59" s="35">
        <v>45994</v>
      </c>
      <c r="E59" s="35">
        <v>45995</v>
      </c>
      <c r="F59" s="35">
        <v>45996</v>
      </c>
      <c r="G59" s="35">
        <v>45997</v>
      </c>
      <c r="H59" s="36">
        <v>45998</v>
      </c>
      <c r="J59" s="34">
        <v>46027</v>
      </c>
      <c r="K59" s="35">
        <v>46028</v>
      </c>
      <c r="L59" s="35">
        <v>46029</v>
      </c>
      <c r="M59" s="35">
        <v>46030</v>
      </c>
      <c r="N59" s="35">
        <v>46031</v>
      </c>
      <c r="O59" s="35">
        <v>46032</v>
      </c>
      <c r="P59" s="36">
        <v>46033</v>
      </c>
    </row>
  </sheetData>
  <phoneticPr fontId="2" type="noConversion"/>
  <conditionalFormatting sqref="B9:H14">
    <cfRule type="expression" dxfId="15" priority="20">
      <formula>MONTH(B9)&lt;&gt;MONTH($B$7&amp;$C$7)</formula>
    </cfRule>
  </conditionalFormatting>
  <conditionalFormatting sqref="B18:H23">
    <cfRule type="expression" dxfId="14" priority="18">
      <formula>MONTH(B18)&lt;&gt;MONTH($B$16&amp;$C$16)</formula>
    </cfRule>
  </conditionalFormatting>
  <conditionalFormatting sqref="B27:H32">
    <cfRule type="expression" dxfId="13" priority="16">
      <formula>MONTH(B27)&lt;&gt;MONTH($B$25&amp;$C$25)</formula>
    </cfRule>
  </conditionalFormatting>
  <conditionalFormatting sqref="B36:H41">
    <cfRule type="expression" dxfId="12" priority="14">
      <formula>MONTH(B36)&lt;&gt;MONTH($B$34&amp;$C$34)</formula>
    </cfRule>
  </conditionalFormatting>
  <conditionalFormatting sqref="B45:H50">
    <cfRule type="expression" dxfId="11" priority="12">
      <formula>MONTH(B45)&lt;&gt;MONTH($B$43&amp;$C$43)</formula>
    </cfRule>
  </conditionalFormatting>
  <conditionalFormatting sqref="B54:H59">
    <cfRule type="expression" dxfId="10" priority="10">
      <formula>MONTH(B54)&lt;&gt;MONTH($B$52&amp;$C$52)</formula>
    </cfRule>
  </conditionalFormatting>
  <conditionalFormatting sqref="B9:P59">
    <cfRule type="expression" dxfId="9" priority="21">
      <formula>fxRun</formula>
    </cfRule>
    <cfRule type="expression" dxfId="8" priority="23">
      <formula>fxResistance</formula>
    </cfRule>
    <cfRule type="expression" dxfId="7" priority="24">
      <formula>fxSwim</formula>
    </cfRule>
    <cfRule type="expression" dxfId="6" priority="29">
      <formula>fxCycle</formula>
    </cfRule>
  </conditionalFormatting>
  <conditionalFormatting sqref="J9:P14">
    <cfRule type="expression" dxfId="5" priority="19">
      <formula>MONTH(J9)&lt;&gt;MONTH($J$7&amp;$K$7)</formula>
    </cfRule>
  </conditionalFormatting>
  <conditionalFormatting sqref="J18:P23">
    <cfRule type="expression" dxfId="4" priority="17">
      <formula>MONTH(J18)&lt;&gt;MONTH($J$16&amp;$K$16)</formula>
    </cfRule>
  </conditionalFormatting>
  <conditionalFormatting sqref="J27:P32">
    <cfRule type="expression" dxfId="3" priority="15">
      <formula>MONTH(J27)&lt;&gt;MONTH($J$25&amp;$K$25)</formula>
    </cfRule>
  </conditionalFormatting>
  <conditionalFormatting sqref="J36:P41">
    <cfRule type="expression" dxfId="2" priority="13">
      <formula>MONTH(J36)&lt;&gt;MONTH($J$34&amp;$K$34)</formula>
    </cfRule>
  </conditionalFormatting>
  <conditionalFormatting sqref="J45:P50">
    <cfRule type="expression" dxfId="1" priority="11">
      <formula>MONTH(J45)&lt;&gt;MONTH($J$43&amp;$K$43)</formula>
    </cfRule>
  </conditionalFormatting>
  <conditionalFormatting sqref="J54:P59">
    <cfRule type="expression" dxfId="0" priority="9">
      <formula>MONTH(J54)&lt;&gt;MONTH($J$52&amp;$K$52)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5D135-D27E-4A60-B68A-BD71C2B933E8}">
  <sheetPr codeName="Sheet2"/>
  <dimension ref="A1:B14"/>
  <sheetViews>
    <sheetView workbookViewId="0">
      <selection activeCell="D6" sqref="D6"/>
    </sheetView>
  </sheetViews>
  <sheetFormatPr defaultRowHeight="18.5" x14ac:dyDescent="0.45"/>
  <cols>
    <col min="1" max="1" width="10.2109375" customWidth="1"/>
  </cols>
  <sheetData>
    <row r="1" spans="1:2" x14ac:dyDescent="0.45">
      <c r="A1" s="6" t="s">
        <v>9</v>
      </c>
      <c r="B1" s="6" t="s">
        <v>15</v>
      </c>
    </row>
    <row r="2" spans="1:2" ht="38.5" customHeight="1" x14ac:dyDescent="0.45">
      <c r="A2" t="s">
        <v>11</v>
      </c>
      <c r="B2" t="e" vm="5">
        <v>#VALUE!</v>
      </c>
    </row>
    <row r="3" spans="1:2" ht="38.5" customHeight="1" x14ac:dyDescent="0.45">
      <c r="A3" t="s">
        <v>12</v>
      </c>
      <c r="B3" t="e" vm="6">
        <v>#VALUE!</v>
      </c>
    </row>
    <row r="4" spans="1:2" ht="38.5" customHeight="1" x14ac:dyDescent="0.45">
      <c r="A4" t="s">
        <v>13</v>
      </c>
      <c r="B4" t="e" vm="7">
        <v>#VALUE!</v>
      </c>
    </row>
    <row r="5" spans="1:2" ht="38.5" customHeight="1" x14ac:dyDescent="0.45">
      <c r="A5" t="s">
        <v>14</v>
      </c>
      <c r="B5" t="e" vm="8">
        <v>#VALUE!</v>
      </c>
    </row>
    <row r="6" spans="1:2" ht="38.5" customHeight="1" x14ac:dyDescent="0.45"/>
    <row r="7" spans="1:2" ht="38.5" customHeight="1" x14ac:dyDescent="0.45"/>
    <row r="8" spans="1:2" ht="38.5" customHeight="1" x14ac:dyDescent="0.45"/>
    <row r="9" spans="1:2" ht="38.5" customHeight="1" x14ac:dyDescent="0.45"/>
    <row r="10" spans="1:2" ht="38.5" customHeight="1" x14ac:dyDescent="0.45"/>
    <row r="11" spans="1:2" ht="38.5" customHeight="1" x14ac:dyDescent="0.45"/>
    <row r="12" spans="1:2" ht="38.5" customHeight="1" x14ac:dyDescent="0.45"/>
    <row r="13" spans="1:2" ht="38.5" customHeight="1" x14ac:dyDescent="0.45"/>
    <row r="14" spans="1:2" ht="38.5" customHeight="1" x14ac:dyDescent="0.45"/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416F-22A1-4FAB-B24B-C18419CCCBDE}">
  <sheetPr codeName="Sheet3"/>
  <dimension ref="B2:P22"/>
  <sheetViews>
    <sheetView showGridLines="0" workbookViewId="0">
      <selection activeCell="B4" sqref="B4"/>
    </sheetView>
  </sheetViews>
  <sheetFormatPr defaultRowHeight="18.5" x14ac:dyDescent="0.45"/>
  <cols>
    <col min="10" max="16" width="10.0703125" bestFit="1" customWidth="1"/>
  </cols>
  <sheetData>
    <row r="2" spans="2:16" x14ac:dyDescent="0.4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  <c r="H2" s="3" t="s">
        <v>6</v>
      </c>
    </row>
    <row r="3" spans="2:16" x14ac:dyDescent="0.45">
      <c r="B3" s="4" cm="1">
        <f t="array" ref="B3:H8">_xlfn.SEQUENCE(6,7,DATEVALUE(rngMonth&amp;rngYear)-WEEKDAY(rngMonth&amp;rngYear,2)+1)</f>
        <v>45656</v>
      </c>
      <c r="C3" s="4">
        <v>45657</v>
      </c>
      <c r="D3" s="4">
        <v>45658</v>
      </c>
      <c r="E3" s="4">
        <v>45659</v>
      </c>
      <c r="F3" s="4">
        <v>45660</v>
      </c>
      <c r="G3" s="5">
        <v>45661</v>
      </c>
      <c r="H3" s="5">
        <v>45662</v>
      </c>
      <c r="J3" s="1"/>
      <c r="K3" s="1"/>
      <c r="L3" s="1"/>
      <c r="M3" s="1"/>
      <c r="N3" s="1"/>
      <c r="O3" s="1"/>
      <c r="P3" s="1"/>
    </row>
    <row r="4" spans="2:16" x14ac:dyDescent="0.45">
      <c r="B4" s="4">
        <v>45663</v>
      </c>
      <c r="C4" s="4">
        <v>45664</v>
      </c>
      <c r="D4" s="4">
        <v>45665</v>
      </c>
      <c r="E4" s="4">
        <v>45666</v>
      </c>
      <c r="F4" s="4">
        <v>45667</v>
      </c>
      <c r="G4" s="5">
        <v>45668</v>
      </c>
      <c r="H4" s="5">
        <v>45669</v>
      </c>
      <c r="J4" s="1"/>
      <c r="K4" s="1"/>
      <c r="L4" s="1"/>
      <c r="M4" s="1"/>
      <c r="N4" s="1"/>
      <c r="O4" s="1"/>
      <c r="P4" s="1"/>
    </row>
    <row r="5" spans="2:16" x14ac:dyDescent="0.45">
      <c r="B5" s="4">
        <v>45670</v>
      </c>
      <c r="C5" s="4">
        <v>45671</v>
      </c>
      <c r="D5" s="4">
        <v>45672</v>
      </c>
      <c r="E5" s="4">
        <v>45673</v>
      </c>
      <c r="F5" s="4">
        <v>45674</v>
      </c>
      <c r="G5" s="5">
        <v>45675</v>
      </c>
      <c r="H5" s="5">
        <v>45676</v>
      </c>
      <c r="J5" s="1"/>
      <c r="K5" s="1"/>
      <c r="L5" s="1"/>
      <c r="M5" s="1"/>
      <c r="N5" s="1"/>
      <c r="O5" s="1"/>
      <c r="P5" s="1"/>
    </row>
    <row r="6" spans="2:16" x14ac:dyDescent="0.45">
      <c r="B6" s="4">
        <v>45677</v>
      </c>
      <c r="C6" s="4">
        <v>45678</v>
      </c>
      <c r="D6" s="4">
        <v>45679</v>
      </c>
      <c r="E6" s="4">
        <v>45680</v>
      </c>
      <c r="F6" s="4">
        <v>45681</v>
      </c>
      <c r="G6" s="5">
        <v>45682</v>
      </c>
      <c r="H6" s="5">
        <v>45683</v>
      </c>
      <c r="J6" s="1"/>
      <c r="K6" s="1"/>
      <c r="L6" s="1"/>
      <c r="M6" s="1"/>
      <c r="N6" s="1"/>
      <c r="O6" s="1"/>
      <c r="P6" s="1"/>
    </row>
    <row r="7" spans="2:16" x14ac:dyDescent="0.45">
      <c r="B7" s="4">
        <v>45684</v>
      </c>
      <c r="C7" s="4">
        <v>45685</v>
      </c>
      <c r="D7" s="4">
        <v>45686</v>
      </c>
      <c r="E7" s="4">
        <v>45687</v>
      </c>
      <c r="F7" s="4">
        <v>45688</v>
      </c>
      <c r="G7" s="5">
        <v>45689</v>
      </c>
      <c r="H7" s="5">
        <v>45690</v>
      </c>
      <c r="J7" s="1"/>
      <c r="K7" s="1"/>
      <c r="L7" s="1"/>
      <c r="M7" s="1"/>
      <c r="N7" s="1"/>
      <c r="O7" s="1"/>
      <c r="P7" s="1"/>
    </row>
    <row r="8" spans="2:16" x14ac:dyDescent="0.45">
      <c r="B8" s="4">
        <v>45691</v>
      </c>
      <c r="C8" s="4">
        <v>45692</v>
      </c>
      <c r="D8" s="4">
        <v>45693</v>
      </c>
      <c r="E8" s="4">
        <v>45694</v>
      </c>
      <c r="F8" s="4">
        <v>45695</v>
      </c>
      <c r="G8" s="5">
        <v>45696</v>
      </c>
      <c r="H8" s="5">
        <v>45697</v>
      </c>
      <c r="J8" s="1"/>
      <c r="K8" s="1"/>
      <c r="L8" s="1"/>
      <c r="M8" s="1"/>
      <c r="N8" s="1"/>
      <c r="O8" s="1"/>
      <c r="P8" s="1"/>
    </row>
    <row r="10" spans="2:16" x14ac:dyDescent="0.45">
      <c r="B10" s="8" t="str" cm="1">
        <f t="array" ref="B10">_xlfn._xlws.FILTER(tblActivities[[Icon]:[Icon]],tblActivities[[Date]:[Date]]=B3,"")</f>
        <v/>
      </c>
      <c r="C10" s="8" t="str" cm="1">
        <f t="array" ref="C10">_xlfn._xlws.FILTER(tblActivities[[Icon]:[Icon]],tblActivities[[Date]:[Date]]=C3,"")</f>
        <v/>
      </c>
      <c r="D10" s="8" t="str" cm="1">
        <f t="array" ref="D10">_xlfn._xlws.FILTER(tblActivities[[Icon]:[Icon]],tblActivities[[Date]:[Date]]=D3,"")</f>
        <v/>
      </c>
      <c r="E10" s="8" t="e" cm="1" vm="1">
        <f t="array" ref="E10">_xlfn._xlws.FILTER(tblActivities[[Icon]:[Icon]],tblActivities[[Date]:[Date]]=E3,"")</f>
        <v>#VALUE!</v>
      </c>
      <c r="F10" s="8" t="e" cm="1" vm="2">
        <f t="array" ref="F10">_xlfn._xlws.FILTER(tblActivities[[Icon]:[Icon]],tblActivities[[Date]:[Date]]=F3,"")</f>
        <v>#VALUE!</v>
      </c>
      <c r="G10" s="8" t="str" cm="1">
        <f t="array" ref="G10">_xlfn._xlws.FILTER(tblActivities[[Icon]:[Icon]],tblActivities[[Date]:[Date]]=G3,"")</f>
        <v/>
      </c>
      <c r="H10" s="8" t="e" cm="1" vm="1">
        <f t="array" ref="H10">_xlfn._xlws.FILTER(tblActivities[[Icon]:[Icon]],tblActivities[[Date]:[Date]]=H3,"")</f>
        <v>#VALUE!</v>
      </c>
    </row>
    <row r="11" spans="2:16" x14ac:dyDescent="0.45">
      <c r="B11" s="8" t="e" cm="1" vm="3">
        <f t="array" ref="B11">_xlfn._xlws.FILTER(tblActivities[[Icon]:[Icon]],tblActivities[[Date]:[Date]]=B4,"")</f>
        <v>#VALUE!</v>
      </c>
      <c r="C11" s="8" t="str" cm="1">
        <f t="array" ref="C11">_xlfn._xlws.FILTER(tblActivities[[Icon]:[Icon]],tblActivities[[Date]:[Date]]=C4,"")</f>
        <v/>
      </c>
      <c r="D11" s="8" t="e" cm="1" vm="2">
        <f t="array" ref="D11">_xlfn._xlws.FILTER(tblActivities[[Icon]:[Icon]],tblActivities[[Date]:[Date]]=D4,"")</f>
        <v>#VALUE!</v>
      </c>
      <c r="E11" s="8" t="e" cm="1" vm="1">
        <f t="array" ref="E11">_xlfn._xlws.FILTER(tblActivities[[Icon]:[Icon]],tblActivities[[Date]:[Date]]=E4,"")</f>
        <v>#VALUE!</v>
      </c>
      <c r="F11" s="8" t="str" cm="1">
        <f t="array" ref="F11">_xlfn._xlws.FILTER(tblActivities[[Icon]:[Icon]],tblActivities[[Date]:[Date]]=F4,"")</f>
        <v/>
      </c>
      <c r="G11" s="8" t="e" cm="1" vm="4">
        <f t="array" ref="G11">_xlfn._xlws.FILTER(tblActivities[[Icon]:[Icon]],tblActivities[[Date]:[Date]]=G4,"")</f>
        <v>#VALUE!</v>
      </c>
      <c r="H11" s="8" t="str" cm="1">
        <f t="array" ref="H11">_xlfn._xlws.FILTER(tblActivities[[Icon]:[Icon]],tblActivities[[Date]:[Date]]=H4,"")</f>
        <v/>
      </c>
    </row>
    <row r="12" spans="2:16" x14ac:dyDescent="0.45">
      <c r="B12" s="8" t="str" cm="1">
        <f t="array" ref="B12">_xlfn._xlws.FILTER(tblActivities[[Icon]:[Icon]],tblActivities[[Date]:[Date]]=B5,"")</f>
        <v/>
      </c>
      <c r="C12" s="8" t="str" cm="1">
        <f t="array" ref="C12">_xlfn._xlws.FILTER(tblActivities[[Icon]:[Icon]],tblActivities[[Date]:[Date]]=C5,"")</f>
        <v/>
      </c>
      <c r="D12" s="8" t="str" cm="1">
        <f t="array" ref="D12">_xlfn._xlws.FILTER(tblActivities[[Icon]:[Icon]],tblActivities[[Date]:[Date]]=D5,"")</f>
        <v/>
      </c>
      <c r="E12" s="8" t="str" cm="1">
        <f t="array" ref="E12">_xlfn._xlws.FILTER(tblActivities[[Icon]:[Icon]],tblActivities[[Date]:[Date]]=E5,"")</f>
        <v/>
      </c>
      <c r="F12" s="8" t="str" cm="1">
        <f t="array" ref="F12">_xlfn._xlws.FILTER(tblActivities[[Icon]:[Icon]],tblActivities[[Date]:[Date]]=F5,"")</f>
        <v/>
      </c>
      <c r="G12" s="8" t="str" cm="1">
        <f t="array" ref="G12">_xlfn._xlws.FILTER(tblActivities[[Icon]:[Icon]],tblActivities[[Date]:[Date]]=G5,"")</f>
        <v/>
      </c>
      <c r="H12" s="8" t="str" cm="1">
        <f t="array" ref="H12">_xlfn._xlws.FILTER(tblActivities[[Icon]:[Icon]],tblActivities[[Date]:[Date]]=H5,"")</f>
        <v/>
      </c>
    </row>
    <row r="13" spans="2:16" x14ac:dyDescent="0.45">
      <c r="B13" s="8" t="str" cm="1">
        <f t="array" ref="B13">_xlfn._xlws.FILTER(tblActivities[[Icon]:[Icon]],tblActivities[[Date]:[Date]]=B6,"")</f>
        <v/>
      </c>
      <c r="C13" s="8" t="str" cm="1">
        <f t="array" ref="C13">_xlfn._xlws.FILTER(tblActivities[[Icon]:[Icon]],tblActivities[[Date]:[Date]]=C6,"")</f>
        <v/>
      </c>
      <c r="D13" s="8" t="str" cm="1">
        <f t="array" ref="D13">_xlfn._xlws.FILTER(tblActivities[[Icon]:[Icon]],tblActivities[[Date]:[Date]]=D6,"")</f>
        <v/>
      </c>
      <c r="E13" s="8" t="str" cm="1">
        <f t="array" ref="E13">_xlfn._xlws.FILTER(tblActivities[[Icon]:[Icon]],tblActivities[[Date]:[Date]]=E6,"")</f>
        <v/>
      </c>
      <c r="F13" s="8" t="str" cm="1">
        <f t="array" ref="F13">_xlfn._xlws.FILTER(tblActivities[[Icon]:[Icon]],tblActivities[[Date]:[Date]]=F6,"")</f>
        <v/>
      </c>
      <c r="G13" s="8" t="str" cm="1">
        <f t="array" ref="G13">_xlfn._xlws.FILTER(tblActivities[[Icon]:[Icon]],tblActivities[[Date]:[Date]]=G6,"")</f>
        <v/>
      </c>
      <c r="H13" s="8" t="str" cm="1">
        <f t="array" ref="H13">_xlfn._xlws.FILTER(tblActivities[[Icon]:[Icon]],tblActivities[[Date]:[Date]]=H6,"")</f>
        <v/>
      </c>
    </row>
    <row r="14" spans="2:16" x14ac:dyDescent="0.45">
      <c r="B14" s="8" t="str" cm="1">
        <f t="array" ref="B14">_xlfn._xlws.FILTER(tblActivities[[Icon]:[Icon]],tblActivities[[Date]:[Date]]=B7,"")</f>
        <v/>
      </c>
      <c r="C14" s="8" t="str" cm="1">
        <f t="array" ref="C14">_xlfn._xlws.FILTER(tblActivities[[Icon]:[Icon]],tblActivities[[Date]:[Date]]=C7,"")</f>
        <v/>
      </c>
      <c r="D14" s="8" t="str" cm="1">
        <f t="array" ref="D14">_xlfn._xlws.FILTER(tblActivities[[Icon]:[Icon]],tblActivities[[Date]:[Date]]=D7,"")</f>
        <v/>
      </c>
      <c r="E14" s="8" t="str" cm="1">
        <f t="array" ref="E14">_xlfn._xlws.FILTER(tblActivities[[Icon]:[Icon]],tblActivities[[Date]:[Date]]=E7,"")</f>
        <v/>
      </c>
      <c r="F14" s="8" t="str" cm="1">
        <f t="array" ref="F14">_xlfn._xlws.FILTER(tblActivities[[Icon]:[Icon]],tblActivities[[Date]:[Date]]=F7,"")</f>
        <v/>
      </c>
      <c r="G14" s="8" t="str" cm="1">
        <f t="array" ref="G14">_xlfn._xlws.FILTER(tblActivities[[Icon]:[Icon]],tblActivities[[Date]:[Date]]=G7,"")</f>
        <v/>
      </c>
      <c r="H14" s="8" t="str" cm="1">
        <f t="array" ref="H14">_xlfn._xlws.FILTER(tblActivities[[Icon]:[Icon]],tblActivities[[Date]:[Date]]=H7,"")</f>
        <v/>
      </c>
    </row>
    <row r="15" spans="2:16" x14ac:dyDescent="0.45">
      <c r="B15" s="8" t="str" cm="1">
        <f t="array" ref="B15">_xlfn._xlws.FILTER(tblActivities[[Icon]:[Icon]],tblActivities[[Date]:[Date]]=B8,"")</f>
        <v/>
      </c>
      <c r="C15" s="8" t="str" cm="1">
        <f t="array" ref="C15">_xlfn._xlws.FILTER(tblActivities[[Icon]:[Icon]],tblActivities[[Date]:[Date]]=C8,"")</f>
        <v/>
      </c>
      <c r="D15" s="8" t="str" cm="1">
        <f t="array" ref="D15">_xlfn._xlws.FILTER(tblActivities[[Icon]:[Icon]],tblActivities[[Date]:[Date]]=D8,"")</f>
        <v/>
      </c>
      <c r="E15" s="8" t="str" cm="1">
        <f t="array" ref="E15">_xlfn._xlws.FILTER(tblActivities[[Icon]:[Icon]],tblActivities[[Date]:[Date]]=E8,"")</f>
        <v/>
      </c>
      <c r="F15" s="8" t="str" cm="1">
        <f t="array" ref="F15">_xlfn._xlws.FILTER(tblActivities[[Icon]:[Icon]],tblActivities[[Date]:[Date]]=F8,"")</f>
        <v/>
      </c>
      <c r="G15" s="8" t="str" cm="1">
        <f t="array" ref="G15">_xlfn._xlws.FILTER(tblActivities[[Icon]:[Icon]],tblActivities[[Date]:[Date]]=G8,"")</f>
        <v/>
      </c>
      <c r="H15" s="8" t="str" cm="1">
        <f t="array" ref="H15">_xlfn._xlws.FILTER(tblActivities[[Icon]:[Icon]],tblActivities[[Date]:[Date]]=H8,"")</f>
        <v/>
      </c>
    </row>
    <row r="17" spans="2:8" x14ac:dyDescent="0.45">
      <c r="B17" s="20" t="str" cm="1">
        <f t="array" ref="B17">_xlfn._xlws.FILTER(tblActivities[[Details]:[Details]],tblActivities[[Date]:[Date]]=B3,"")</f>
        <v/>
      </c>
      <c r="C17" s="20" t="str" cm="1">
        <f t="array" ref="C17">_xlfn._xlws.FILTER(tblActivities[[Details]:[Details]],tblActivities[[Date]:[Date]]=C3,"")</f>
        <v/>
      </c>
      <c r="D17" s="20" t="str" cm="1">
        <f t="array" ref="D17">_xlfn._xlws.FILTER(tblActivities[[Details]:[Details]],tblActivities[[Date]:[Date]]=D3,"")</f>
        <v/>
      </c>
      <c r="E17" s="20" t="str" cm="1">
        <f t="array" ref="E17">_xlfn._xlws.FILTER(tblActivities[[Details]:[Details]],tblActivities[[Date]:[Date]]=E3,"")</f>
        <v>10km</v>
      </c>
      <c r="F17" s="20" t="str" cm="1">
        <f t="array" ref="F17">_xlfn._xlws.FILTER(tblActivities[[Details]:[Details]],tblActivities[[Date]:[Date]]=F3,"")</f>
        <v>Workout A</v>
      </c>
      <c r="G17" s="20" t="str" cm="1">
        <f t="array" ref="G17">_xlfn._xlws.FILTER(tblActivities[[Details]:[Details]],tblActivities[[Date]:[Date]]=G3,"")</f>
        <v/>
      </c>
      <c r="H17" s="20" t="str" cm="1">
        <f t="array" ref="H17">_xlfn._xlws.FILTER(tblActivities[[Details]:[Details]],tblActivities[[Date]:[Date]]=H3,"")</f>
        <v>5km</v>
      </c>
    </row>
    <row r="18" spans="2:8" x14ac:dyDescent="0.45">
      <c r="B18" s="20" t="str" cm="1">
        <f t="array" ref="B18">_xlfn._xlws.FILTER(tblActivities[[Details]:[Details]],tblActivities[[Date]:[Date]]=B4,"")</f>
        <v>30 lengths</v>
      </c>
      <c r="C18" s="20" t="str" cm="1">
        <f t="array" ref="C18">_xlfn._xlws.FILTER(tblActivities[[Details]:[Details]],tblActivities[[Date]:[Date]]=C4,"")</f>
        <v/>
      </c>
      <c r="D18" s="20" t="str" cm="1">
        <f t="array" ref="D18">_xlfn._xlws.FILTER(tblActivities[[Details]:[Details]],tblActivities[[Date]:[Date]]=D4,"")</f>
        <v>Workout B</v>
      </c>
      <c r="E18" s="20" t="str" cm="1">
        <f t="array" ref="E18">_xlfn._xlws.FILTER(tblActivities[[Details]:[Details]],tblActivities[[Date]:[Date]]=E4,"")</f>
        <v>8km</v>
      </c>
      <c r="F18" s="20" t="str" cm="1">
        <f t="array" ref="F18">_xlfn._xlws.FILTER(tblActivities[[Details]:[Details]],tblActivities[[Date]:[Date]]=F4,"")</f>
        <v/>
      </c>
      <c r="G18" s="20" t="str" cm="1">
        <f t="array" ref="G18">_xlfn._xlws.FILTER(tblActivities[[Details]:[Details]],tblActivities[[Date]:[Date]]=G4,"")</f>
        <v>20km</v>
      </c>
      <c r="H18" s="20" t="str" cm="1">
        <f t="array" ref="H18">_xlfn._xlws.FILTER(tblActivities[[Details]:[Details]],tblActivities[[Date]:[Date]]=H4,"")</f>
        <v/>
      </c>
    </row>
    <row r="19" spans="2:8" x14ac:dyDescent="0.45">
      <c r="B19" s="20" t="str" cm="1">
        <f t="array" ref="B19">_xlfn._xlws.FILTER(tblActivities[[Details]:[Details]],tblActivities[[Date]:[Date]]=B5,"")</f>
        <v/>
      </c>
      <c r="C19" s="20" t="str" cm="1">
        <f t="array" ref="C19">_xlfn._xlws.FILTER(tblActivities[[Details]:[Details]],tblActivities[[Date]:[Date]]=C5,"")</f>
        <v/>
      </c>
      <c r="D19" s="20" t="str" cm="1">
        <f t="array" ref="D19">_xlfn._xlws.FILTER(tblActivities[[Details]:[Details]],tblActivities[[Date]:[Date]]=D5,"")</f>
        <v/>
      </c>
      <c r="E19" s="20" t="str" cm="1">
        <f t="array" ref="E19">_xlfn._xlws.FILTER(tblActivities[[Details]:[Details]],tblActivities[[Date]:[Date]]=E5,"")</f>
        <v/>
      </c>
      <c r="F19" s="20" t="str" cm="1">
        <f t="array" ref="F19">_xlfn._xlws.FILTER(tblActivities[[Details]:[Details]],tblActivities[[Date]:[Date]]=F5,"")</f>
        <v/>
      </c>
      <c r="G19" s="20" t="str" cm="1">
        <f t="array" ref="G19">_xlfn._xlws.FILTER(tblActivities[[Details]:[Details]],tblActivities[[Date]:[Date]]=G5,"")</f>
        <v/>
      </c>
      <c r="H19" s="20" t="str" cm="1">
        <f t="array" ref="H19">_xlfn._xlws.FILTER(tblActivities[[Details]:[Details]],tblActivities[[Date]:[Date]]=H5,"")</f>
        <v/>
      </c>
    </row>
    <row r="20" spans="2:8" x14ac:dyDescent="0.45">
      <c r="B20" s="20" t="str" cm="1">
        <f t="array" ref="B20">_xlfn._xlws.FILTER(tblActivities[[Details]:[Details]],tblActivities[[Date]:[Date]]=B6,"")</f>
        <v/>
      </c>
      <c r="C20" s="20" t="str" cm="1">
        <f t="array" ref="C20">_xlfn._xlws.FILTER(tblActivities[[Details]:[Details]],tblActivities[[Date]:[Date]]=C6,"")</f>
        <v/>
      </c>
      <c r="D20" s="20" t="str" cm="1">
        <f t="array" ref="D20">_xlfn._xlws.FILTER(tblActivities[[Details]:[Details]],tblActivities[[Date]:[Date]]=D6,"")</f>
        <v/>
      </c>
      <c r="E20" s="20" t="str" cm="1">
        <f t="array" ref="E20">_xlfn._xlws.FILTER(tblActivities[[Details]:[Details]],tblActivities[[Date]:[Date]]=E6,"")</f>
        <v/>
      </c>
      <c r="F20" s="20" t="str" cm="1">
        <f t="array" ref="F20">_xlfn._xlws.FILTER(tblActivities[[Details]:[Details]],tblActivities[[Date]:[Date]]=F6,"")</f>
        <v/>
      </c>
      <c r="G20" s="20" t="str" cm="1">
        <f t="array" ref="G20">_xlfn._xlws.FILTER(tblActivities[[Details]:[Details]],tblActivities[[Date]:[Date]]=G6,"")</f>
        <v/>
      </c>
      <c r="H20" s="20" t="str" cm="1">
        <f t="array" ref="H20">_xlfn._xlws.FILTER(tblActivities[[Details]:[Details]],tblActivities[[Date]:[Date]]=H6,"")</f>
        <v/>
      </c>
    </row>
    <row r="21" spans="2:8" x14ac:dyDescent="0.45">
      <c r="B21" s="20" t="str" cm="1">
        <f t="array" ref="B21">_xlfn._xlws.FILTER(tblActivities[[Details]:[Details]],tblActivities[[Date]:[Date]]=B7,"")</f>
        <v/>
      </c>
      <c r="C21" s="20" t="str" cm="1">
        <f t="array" ref="C21">_xlfn._xlws.FILTER(tblActivities[[Details]:[Details]],tblActivities[[Date]:[Date]]=C7,"")</f>
        <v/>
      </c>
      <c r="D21" s="20" t="str" cm="1">
        <f t="array" ref="D21">_xlfn._xlws.FILTER(tblActivities[[Details]:[Details]],tblActivities[[Date]:[Date]]=D7,"")</f>
        <v/>
      </c>
      <c r="E21" s="20" t="str" cm="1">
        <f t="array" ref="E21">_xlfn._xlws.FILTER(tblActivities[[Details]:[Details]],tblActivities[[Date]:[Date]]=E7,"")</f>
        <v/>
      </c>
      <c r="F21" s="20" t="str" cm="1">
        <f t="array" ref="F21">_xlfn._xlws.FILTER(tblActivities[[Details]:[Details]],tblActivities[[Date]:[Date]]=F7,"")</f>
        <v/>
      </c>
      <c r="G21" s="20" t="str" cm="1">
        <f t="array" ref="G21">_xlfn._xlws.FILTER(tblActivities[[Details]:[Details]],tblActivities[[Date]:[Date]]=G7,"")</f>
        <v/>
      </c>
      <c r="H21" s="20" t="str" cm="1">
        <f t="array" ref="H21">_xlfn._xlws.FILTER(tblActivities[[Details]:[Details]],tblActivities[[Date]:[Date]]=H7,"")</f>
        <v/>
      </c>
    </row>
    <row r="22" spans="2:8" x14ac:dyDescent="0.45">
      <c r="B22" s="20" t="str" cm="1">
        <f t="array" ref="B22">_xlfn._xlws.FILTER(tblActivities[[Details]:[Details]],tblActivities[[Date]:[Date]]=B8,"")</f>
        <v/>
      </c>
      <c r="C22" s="20" t="str" cm="1">
        <f t="array" ref="C22">_xlfn._xlws.FILTER(tblActivities[[Details]:[Details]],tblActivities[[Date]:[Date]]=C8,"")</f>
        <v/>
      </c>
      <c r="D22" s="20" t="str" cm="1">
        <f t="array" ref="D22">_xlfn._xlws.FILTER(tblActivities[[Details]:[Details]],tblActivities[[Date]:[Date]]=D8,"")</f>
        <v/>
      </c>
      <c r="E22" s="20" t="str" cm="1">
        <f t="array" ref="E22">_xlfn._xlws.FILTER(tblActivities[[Details]:[Details]],tblActivities[[Date]:[Date]]=E8,"")</f>
        <v/>
      </c>
      <c r="F22" s="20" t="str" cm="1">
        <f t="array" ref="F22">_xlfn._xlws.FILTER(tblActivities[[Details]:[Details]],tblActivities[[Date]:[Date]]=F8,"")</f>
        <v/>
      </c>
      <c r="G22" s="20" t="str" cm="1">
        <f t="array" ref="G22">_xlfn._xlws.FILTER(tblActivities[[Details]:[Details]],tblActivities[[Date]:[Date]]=G8,"")</f>
        <v/>
      </c>
      <c r="H22" s="20" t="str" cm="1">
        <f t="array" ref="H22">_xlfn._xlws.FILTER(tblActivities[[Details]:[Details]],tblActivities[[Date]:[Date]]=H8,"")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3E89-24AD-4DE6-BD9A-F73A824BDE34}">
  <sheetPr codeName="Sheet4"/>
  <dimension ref="A1:D23"/>
  <sheetViews>
    <sheetView workbookViewId="0">
      <selection activeCell="D13" sqref="D13"/>
    </sheetView>
  </sheetViews>
  <sheetFormatPr defaultRowHeight="18.5" x14ac:dyDescent="0.45"/>
  <cols>
    <col min="1" max="1" width="10.78515625" bestFit="1" customWidth="1"/>
    <col min="2" max="2" width="11.5" customWidth="1"/>
    <col min="4" max="4" width="10" customWidth="1"/>
  </cols>
  <sheetData>
    <row r="1" spans="1:4" x14ac:dyDescent="0.45">
      <c r="A1" s="7" t="s">
        <v>8</v>
      </c>
      <c r="B1" s="7" t="s">
        <v>9</v>
      </c>
      <c r="C1" s="7" t="s">
        <v>15</v>
      </c>
      <c r="D1" s="7" t="s">
        <v>10</v>
      </c>
    </row>
    <row r="2" spans="1:4" ht="34.5" customHeight="1" x14ac:dyDescent="0.45">
      <c r="A2" s="1">
        <v>45659</v>
      </c>
      <c r="B2" t="s">
        <v>11</v>
      </c>
      <c r="C2" t="e" vm="1">
        <f>_xlfn.XLOOKUP(tblActivities[[#This Row],[Activity]],tblIcons[Activity],tblIcons[Icon])</f>
        <v>#VALUE!</v>
      </c>
      <c r="D2" t="s">
        <v>16</v>
      </c>
    </row>
    <row r="3" spans="1:4" ht="34.5" customHeight="1" x14ac:dyDescent="0.45">
      <c r="A3" s="1">
        <v>45660</v>
      </c>
      <c r="B3" t="s">
        <v>14</v>
      </c>
      <c r="C3" t="e" vm="2">
        <f>_xlfn.XLOOKUP(tblActivities[[#This Row],[Activity]],tblIcons[Activity],tblIcons[Icon])</f>
        <v>#VALUE!</v>
      </c>
      <c r="D3" t="s">
        <v>19</v>
      </c>
    </row>
    <row r="4" spans="1:4" ht="34.5" customHeight="1" x14ac:dyDescent="0.45">
      <c r="A4" s="1">
        <v>45662</v>
      </c>
      <c r="B4" t="s">
        <v>11</v>
      </c>
      <c r="C4" t="e" vm="1">
        <f>_xlfn.XLOOKUP(tblActivities[[#This Row],[Activity]],tblIcons[Activity],tblIcons[Icon])</f>
        <v>#VALUE!</v>
      </c>
      <c r="D4" t="s">
        <v>17</v>
      </c>
    </row>
    <row r="5" spans="1:4" ht="34.5" customHeight="1" x14ac:dyDescent="0.45">
      <c r="A5" s="1">
        <v>45663</v>
      </c>
      <c r="B5" t="s">
        <v>12</v>
      </c>
      <c r="C5" t="e" vm="3">
        <f>_xlfn.XLOOKUP(tblActivities[[#This Row],[Activity]],tblIcons[Activity],tblIcons[Icon])</f>
        <v>#VALUE!</v>
      </c>
      <c r="D5" t="s">
        <v>18</v>
      </c>
    </row>
    <row r="6" spans="1:4" ht="34.5" customHeight="1" x14ac:dyDescent="0.45">
      <c r="A6" s="1">
        <v>45665</v>
      </c>
      <c r="B6" t="s">
        <v>14</v>
      </c>
      <c r="C6" t="e" vm="2">
        <f>_xlfn.XLOOKUP(tblActivities[[#This Row],[Activity]],tblIcons[Activity],tblIcons[Icon])</f>
        <v>#VALUE!</v>
      </c>
      <c r="D6" t="s">
        <v>20</v>
      </c>
    </row>
    <row r="7" spans="1:4" ht="34.5" customHeight="1" x14ac:dyDescent="0.45">
      <c r="A7" s="1">
        <v>45666</v>
      </c>
      <c r="B7" t="s">
        <v>11</v>
      </c>
      <c r="C7" t="e" vm="1">
        <f>_xlfn.XLOOKUP(tblActivities[[#This Row],[Activity]],tblIcons[Activity],tblIcons[Icon])</f>
        <v>#VALUE!</v>
      </c>
      <c r="D7" t="s">
        <v>21</v>
      </c>
    </row>
    <row r="8" spans="1:4" ht="34.5" customHeight="1" x14ac:dyDescent="0.45">
      <c r="A8" s="1">
        <v>45668</v>
      </c>
      <c r="B8" t="s">
        <v>13</v>
      </c>
      <c r="C8" t="e" vm="4">
        <f>_xlfn.XLOOKUP(tblActivities[[#This Row],[Activity]],tblIcons[Activity],tblIcons[Icon])</f>
        <v>#VALUE!</v>
      </c>
      <c r="D8" t="s">
        <v>48</v>
      </c>
    </row>
    <row r="9" spans="1:4" ht="34.5" customHeight="1" x14ac:dyDescent="0.45"/>
    <row r="10" spans="1:4" ht="34.5" customHeight="1" x14ac:dyDescent="0.45"/>
    <row r="11" spans="1:4" ht="34.5" customHeight="1" x14ac:dyDescent="0.45"/>
    <row r="12" spans="1:4" ht="34.5" customHeight="1" x14ac:dyDescent="0.45"/>
    <row r="13" spans="1:4" ht="34.5" customHeight="1" x14ac:dyDescent="0.45"/>
    <row r="14" spans="1:4" ht="34.5" customHeight="1" x14ac:dyDescent="0.45"/>
    <row r="15" spans="1:4" ht="34.5" customHeight="1" x14ac:dyDescent="0.45"/>
    <row r="16" spans="1:4" ht="34.5" customHeight="1" x14ac:dyDescent="0.45"/>
    <row r="17" ht="34.5" customHeight="1" x14ac:dyDescent="0.45"/>
    <row r="18" ht="34.5" customHeight="1" x14ac:dyDescent="0.45"/>
    <row r="19" ht="34.5" customHeight="1" x14ac:dyDescent="0.45"/>
    <row r="20" ht="34.5" customHeight="1" x14ac:dyDescent="0.45"/>
    <row r="21" ht="34.5" customHeight="1" x14ac:dyDescent="0.45"/>
    <row r="22" ht="34.5" customHeight="1" x14ac:dyDescent="0.45"/>
    <row r="23" ht="34.5" customHeight="1" x14ac:dyDescent="0.45"/>
  </sheetData>
  <dataValidations count="1">
    <dataValidation type="list" allowBlank="1" showInputMessage="1" showErrorMessage="1" sqref="B2:B8" xr:uid="{9A1D9EA3-CCB1-4C8C-8326-1745A4ACC12E}">
      <formula1>lstActivities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Details</vt:lpstr>
      <vt:lpstr>Month Calendar</vt:lpstr>
      <vt:lpstr>Full Calendar</vt:lpstr>
      <vt:lpstr>Icons</vt:lpstr>
      <vt:lpstr>Calc</vt:lpstr>
      <vt:lpstr>Fitness Tracker</vt:lpstr>
      <vt:lpstr>lstActivities</vt:lpstr>
      <vt:lpstr>rngMonth</vt:lpstr>
      <vt:lpstr>rngYear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2024-12-14T13:54:11Z</dcterms:created>
  <dcterms:modified xsi:type="dcterms:W3CDTF">2025-01-02T19:47:47Z</dcterms:modified>
</cp:coreProperties>
</file>