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excel/files/"/>
    </mc:Choice>
  </mc:AlternateContent>
  <xr:revisionPtr revIDLastSave="0" documentId="8_{8B1D7D3C-680A-490E-B815-548A439DA360}" xr6:coauthVersionLast="45" xr6:coauthVersionMax="45" xr10:uidLastSave="{00000000-0000-0000-0000-000000000000}"/>
  <bookViews>
    <workbookView xWindow="-120" yWindow="-120" windowWidth="29040" windowHeight="15840" xr2:uid="{FEBD8FD8-004E-40BD-B307-B47B74D5A515}"/>
  </bookViews>
  <sheets>
    <sheet name="Dates and Times - BASICS" sheetId="2" r:id="rId1"/>
    <sheet name="Date Time - Basic Calculation" sheetId="4" r:id="rId2"/>
    <sheet name="Weekday" sheetId="6" r:id="rId3"/>
    <sheet name="DateDif" sheetId="5" r:id="rId4"/>
    <sheet name="DateValue and TimeValue" sheetId="9" r:id="rId5"/>
    <sheet name="NETWORK DAYS" sheetId="7" r:id="rId6"/>
    <sheet name="WorkDay" sheetId="8" r:id="rId7"/>
    <sheet name="Sheet2" sheetId="12" r:id="rId8"/>
    <sheet name="Day, EOMONTH" sheetId="10" r:id="rId9"/>
    <sheet name="Data Validation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2" l="1"/>
  <c r="M13" i="12"/>
  <c r="C7" i="10"/>
  <c r="C8" i="10"/>
  <c r="C9" i="10"/>
  <c r="C10" i="10"/>
  <c r="C11" i="10"/>
  <c r="C6" i="10"/>
  <c r="C3" i="10"/>
  <c r="C4" i="10"/>
  <c r="C5" i="10"/>
  <c r="C2" i="10"/>
  <c r="B7" i="10"/>
  <c r="B8" i="10"/>
  <c r="B9" i="10"/>
  <c r="B10" i="10"/>
  <c r="B11" i="10"/>
  <c r="B6" i="10"/>
  <c r="B2" i="10"/>
  <c r="E3" i="8"/>
  <c r="D3" i="8"/>
  <c r="C3" i="8"/>
  <c r="C2" i="7"/>
  <c r="E3" i="9"/>
  <c r="E2" i="9"/>
  <c r="B3" i="9"/>
  <c r="B4" i="9"/>
  <c r="B5" i="9"/>
  <c r="B2" i="9"/>
  <c r="L3" i="5"/>
  <c r="L4" i="5"/>
  <c r="L5" i="5"/>
  <c r="L6" i="5"/>
  <c r="L7" i="5"/>
  <c r="L8" i="5"/>
  <c r="L9" i="5"/>
  <c r="L10" i="5"/>
  <c r="L11" i="5"/>
  <c r="L12" i="5"/>
  <c r="L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" i="5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I25" i="4"/>
  <c r="D27" i="4"/>
  <c r="D28" i="4"/>
  <c r="D29" i="4"/>
  <c r="D30" i="4"/>
  <c r="D31" i="4"/>
  <c r="D26" i="4"/>
  <c r="D22" i="4"/>
  <c r="B22" i="4"/>
  <c r="H6" i="4"/>
  <c r="H7" i="4"/>
  <c r="H8" i="4"/>
  <c r="H9" i="4"/>
  <c r="H10" i="4"/>
  <c r="H11" i="4"/>
  <c r="H12" i="4"/>
  <c r="H5" i="4"/>
  <c r="C6" i="4"/>
  <c r="C7" i="4"/>
  <c r="C8" i="4"/>
  <c r="C9" i="4"/>
  <c r="C10" i="4"/>
  <c r="C11" i="4"/>
  <c r="C12" i="4"/>
  <c r="C5" i="4"/>
  <c r="B5" i="2"/>
  <c r="B4" i="2"/>
  <c r="J25" i="4"/>
  <c r="N5" i="4" l="1"/>
  <c r="L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C5" authorId="0" shapeId="0" xr:uid="{CA36A883-2A89-46E2-AEFD-735D2EF0BBFB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=B5-A5</t>
        </r>
      </text>
    </comment>
    <comment ref="H5" authorId="0" shapeId="0" xr:uid="{06D6A7F6-BFE0-4BBC-8CCE-F640F23D4662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=F5+G5</t>
        </r>
      </text>
    </comment>
    <comment ref="L5" authorId="0" shapeId="0" xr:uid="{6FB3397E-8443-4CD5-8D68-2BB4268A5FDA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=DATEDIF(K5,N5,"y")</t>
        </r>
      </text>
    </comment>
    <comment ref="D22" authorId="0" shapeId="0" xr:uid="{8FFF8D07-0EB4-4F63-9139-DC658ABDE672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=sum(d18:d21)
[h]:mm</t>
        </r>
      </text>
    </comment>
    <comment ref="I25" authorId="0" shapeId="0" xr:uid="{DD591B59-02EC-4BE8-8FB8-05B730FC9687}">
      <text>
        <r>
          <rPr>
            <b/>
            <sz val="9"/>
            <color indexed="81"/>
            <rFont val="Tahoma"/>
            <family val="2"/>
          </rPr>
          <t xml:space="preserve">Raj Rawat:
=H25-G25
</t>
        </r>
        <r>
          <rPr>
            <sz val="9"/>
            <color indexed="81"/>
            <rFont val="Tahoma"/>
            <family val="2"/>
          </rPr>
          <t xml:space="preserve">
[h]:mm</t>
        </r>
      </text>
    </comment>
    <comment ref="J25" authorId="0" shapeId="0" xr:uid="{A913284E-487E-4250-A898-5083389EAE48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[h] "hrs" mm "min"</t>
        </r>
      </text>
    </comment>
    <comment ref="D26" authorId="0" shapeId="0" xr:uid="{6B0A8372-ED3D-4201-95F1-91BDAA69EF35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=c26-b26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C2" authorId="0" shapeId="0" xr:uid="{51E6E7C6-096B-49CB-97B3-EA6F724C1332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=weekday()
1  = Sun
2 = Mon
3 = Tue
to see them as text 
use Format cells - Custom  - ddd or dddd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C2" authorId="0" shapeId="0" xr:uid="{38449D25-645C-4027-BBAE-1948E49BBEA0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=DATEDIF(A2,B2,"d")
</t>
        </r>
      </text>
    </comment>
    <comment ref="D2" authorId="0" shapeId="0" xr:uid="{C96F6212-AFEC-4301-B3E2-327AD250046D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=DATEDIF(A2,B2,"m")</t>
        </r>
      </text>
    </comment>
    <comment ref="E2" authorId="0" shapeId="0" xr:uid="{0B6E145F-285D-4C65-84D5-0A13985191E4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=DATEDIF(A2,B2,"y")</t>
        </r>
      </text>
    </comment>
    <comment ref="L2" authorId="0" shapeId="0" xr:uid="{F61FD9EA-5A66-4AF7-B21C-0FA689245EEA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=datedif(K2, today(),"y")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B2" authorId="0" shapeId="0" xr:uid="{316D9B29-156E-4220-808E-56A7AB2C2E6F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=Datevalue(A2)
</t>
        </r>
      </text>
    </comment>
    <comment ref="E2" authorId="0" shapeId="0" xr:uid="{5663A55E-1C70-4605-A1EE-98E135BD96D6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=timeValue(D2)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C2" authorId="0" shapeId="0" xr:uid="{99892BEE-32F3-448C-A14D-0834BEA93983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=NETWORKDAYS(A2,B2,E2:E6)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C3" authorId="0" shapeId="0" xr:uid="{58E99A34-3E3D-4A88-8184-882459E3E0EF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=A3+B3</t>
        </r>
      </text>
    </comment>
    <comment ref="D3" authorId="0" shapeId="0" xr:uid="{77918309-997B-4335-9C43-DA089BF128C3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=workday(A3,B3)</t>
        </r>
      </text>
    </comment>
    <comment ref="E3" authorId="0" shapeId="0" xr:uid="{7BBEDE9C-AB4E-4FA5-881B-45E9BED2A1B7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=WORKDAY(A3,B3,H3:H7)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 Rawat</author>
  </authors>
  <commentList>
    <comment ref="B2" authorId="0" shapeId="0" xr:uid="{346B7A52-718A-498B-8BE1-F229998E3A3B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=A2-day(A2)</t>
        </r>
      </text>
    </comment>
    <comment ref="C2" authorId="0" shapeId="0" xr:uid="{02D11FC0-B4CA-4A3B-88F8-82D742FECCE2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=A2-DAY(A2)+1</t>
        </r>
      </text>
    </comment>
    <comment ref="B6" authorId="0" shapeId="0" xr:uid="{EADD795B-EC9C-4125-8E67-A3A10F290583}">
      <text>
        <r>
          <rPr>
            <b/>
            <sz val="9"/>
            <color indexed="81"/>
            <rFont val="Tahoma"/>
            <family val="2"/>
          </rPr>
          <t>Raj Rawat:</t>
        </r>
        <r>
          <rPr>
            <sz val="9"/>
            <color indexed="81"/>
            <rFont val="Tahoma"/>
            <family val="2"/>
          </rPr>
          <t xml:space="preserve">
=EOMONTH(A6,-1)</t>
        </r>
      </text>
    </comment>
    <comment ref="C6" authorId="0" shapeId="0" xr:uid="{0716DA7C-F987-4FA2-BECA-C006F5AF284F}">
      <text>
        <r>
          <rPr>
            <b/>
            <sz val="9"/>
            <color indexed="81"/>
            <rFont val="Tahoma"/>
            <charset val="1"/>
          </rPr>
          <t>Raj Rawat:</t>
        </r>
        <r>
          <rPr>
            <sz val="9"/>
            <color indexed="81"/>
            <rFont val="Tahoma"/>
            <charset val="1"/>
          </rPr>
          <t xml:space="preserve">
=EOMONTH(A6,-1)+1
</t>
        </r>
      </text>
    </comment>
  </commentList>
</comments>
</file>

<file path=xl/sharedStrings.xml><?xml version="1.0" encoding="utf-8"?>
<sst xmlns="http://schemas.openxmlformats.org/spreadsheetml/2006/main" count="172" uniqueCount="111">
  <si>
    <t>Ctrl + ;</t>
  </si>
  <si>
    <t>Shortcut for current Date</t>
  </si>
  <si>
    <t>Shortcut for current Time</t>
  </si>
  <si>
    <t>Ctrl+ Shift+ ;</t>
  </si>
  <si>
    <t>Date that updates daily</t>
  </si>
  <si>
    <t>Date and Time that updates</t>
  </si>
  <si>
    <t>=TODAY()</t>
  </si>
  <si>
    <t>=Now()</t>
  </si>
  <si>
    <t>Only use Dash ( -)  or Slash (/) for dates</t>
  </si>
  <si>
    <t>Only use colons (:) for times</t>
  </si>
  <si>
    <t>General Important things to note</t>
  </si>
  <si>
    <r>
      <rPr>
        <b/>
        <sz val="11"/>
        <color theme="1"/>
        <rFont val="Calibri"/>
        <family val="2"/>
        <scheme val="minor"/>
      </rPr>
      <t>Dates</t>
    </r>
    <r>
      <rPr>
        <sz val="11"/>
        <color theme="1"/>
        <rFont val="Calibri"/>
        <family val="2"/>
        <scheme val="minor"/>
      </rPr>
      <t xml:space="preserve"> Important things to note</t>
    </r>
  </si>
  <si>
    <t>01/01/1900 = 1</t>
  </si>
  <si>
    <t>Dealing with Spreadsheets where the dates were enetretd in Apple Mac</t>
  </si>
  <si>
    <t>File - Options - Advanced - When calculating this workbook: tick use 1904 date system</t>
  </si>
  <si>
    <t>30 - 99 - 1900's</t>
  </si>
  <si>
    <t xml:space="preserve">0 - 29 - 2000's </t>
  </si>
  <si>
    <r>
      <rPr>
        <b/>
        <sz val="11"/>
        <color theme="1"/>
        <rFont val="Calibri"/>
        <family val="2"/>
        <scheme val="minor"/>
      </rPr>
      <t>Time</t>
    </r>
    <r>
      <rPr>
        <sz val="11"/>
        <color theme="1"/>
        <rFont val="Calibri"/>
        <family val="2"/>
        <scheme val="minor"/>
      </rPr>
      <t xml:space="preserve"> Important things to note</t>
    </r>
  </si>
  <si>
    <t>4 a = 4:00 AM</t>
  </si>
  <si>
    <t xml:space="preserve">00:00 = 0 </t>
  </si>
  <si>
    <t>12:00 = 0.5 (half of the day)</t>
  </si>
  <si>
    <t xml:space="preserve">06:00 = 0.25 ( 1/4th or quarter of the day </t>
  </si>
  <si>
    <t>18:00 = 0.75 (3/4th of the day</t>
  </si>
  <si>
    <t>Dates and Times and Numbers are automatically Right aligned</t>
  </si>
  <si>
    <t>To have always two digit for the year</t>
  </si>
  <si>
    <t>Control Panel - Region - Change the Short date format to dd/mm/yy</t>
  </si>
  <si>
    <t>4 p = 4:00 PM
or type 16:00</t>
  </si>
  <si>
    <t>Invoice Due</t>
  </si>
  <si>
    <t>Date Paid</t>
  </si>
  <si>
    <t xml:space="preserve">No. of days </t>
  </si>
  <si>
    <t>Payment Terms</t>
  </si>
  <si>
    <t>Patterns for Dates and time</t>
  </si>
  <si>
    <t>Invoice Date</t>
  </si>
  <si>
    <t>DOB</t>
  </si>
  <si>
    <t>Today's Date</t>
  </si>
  <si>
    <t>Date Dalculations</t>
  </si>
  <si>
    <t>Time Calculation</t>
  </si>
  <si>
    <t>Project</t>
  </si>
  <si>
    <t>Length
(Hrs:mm)</t>
  </si>
  <si>
    <t>Proj A</t>
  </si>
  <si>
    <t>Proj B</t>
  </si>
  <si>
    <t>Proj C</t>
  </si>
  <si>
    <t>Proj D</t>
  </si>
  <si>
    <t>Over 24 hours
(Hrs:mm)</t>
  </si>
  <si>
    <t>Total Hours</t>
  </si>
  <si>
    <t xml:space="preserve"> Start Date</t>
  </si>
  <si>
    <t>End Date</t>
  </si>
  <si>
    <t>No. of days</t>
  </si>
  <si>
    <t>No. of months</t>
  </si>
  <si>
    <t>No. of years</t>
  </si>
  <si>
    <t>Staff ID</t>
  </si>
  <si>
    <t>St01</t>
  </si>
  <si>
    <t>St02</t>
  </si>
  <si>
    <t>St03</t>
  </si>
  <si>
    <t>St04</t>
  </si>
  <si>
    <t>St05</t>
  </si>
  <si>
    <t>St06</t>
  </si>
  <si>
    <t>St07</t>
  </si>
  <si>
    <t>St08</t>
  </si>
  <si>
    <t>St09</t>
  </si>
  <si>
    <t>St10</t>
  </si>
  <si>
    <t>St11</t>
  </si>
  <si>
    <t>Hire Date</t>
  </si>
  <si>
    <t xml:space="preserve">Member No. </t>
  </si>
  <si>
    <t>Membership Date</t>
  </si>
  <si>
    <t>Weekday</t>
  </si>
  <si>
    <t>Start fo Project</t>
  </si>
  <si>
    <t>End Of projetc</t>
  </si>
  <si>
    <t>Work days of Project</t>
  </si>
  <si>
    <t>Days company closed
(holidays)</t>
  </si>
  <si>
    <t>Start Date</t>
  </si>
  <si>
    <t>Duration</t>
  </si>
  <si>
    <t>End Date
Inc Weekends)</t>
  </si>
  <si>
    <t>End Date
(excl Weekends)</t>
  </si>
  <si>
    <t>End Date
(Excl all non working days)</t>
  </si>
  <si>
    <t>Company Closed</t>
  </si>
  <si>
    <t>03/4/20</t>
  </si>
  <si>
    <t>Incorrectly imported Date formats</t>
  </si>
  <si>
    <t>05/01/2020</t>
  </si>
  <si>
    <t>2019-06-18</t>
  </si>
  <si>
    <t>12 Mar 2020</t>
  </si>
  <si>
    <t/>
  </si>
  <si>
    <t>Incorrectly imported Time formats</t>
  </si>
  <si>
    <t>Correct Format
(DateValue)</t>
  </si>
  <si>
    <t>Correct Format
(TimeValue)</t>
  </si>
  <si>
    <t>6:15 pm</t>
  </si>
  <si>
    <t>3 PM</t>
  </si>
  <si>
    <t>Your Current age</t>
  </si>
  <si>
    <t>Food prepared</t>
  </si>
  <si>
    <t>Pizza</t>
  </si>
  <si>
    <t>Burger</t>
  </si>
  <si>
    <t>Milkshake</t>
  </si>
  <si>
    <t>Chicken Curry</t>
  </si>
  <si>
    <t>Sandwich</t>
  </si>
  <si>
    <t>Salad</t>
  </si>
  <si>
    <t>Time taken to prepare</t>
  </si>
  <si>
    <t>Time
Started</t>
  </si>
  <si>
    <t>Time 
Ended</t>
  </si>
  <si>
    <t>Started studying for exam</t>
  </si>
  <si>
    <t>Ended studying for exam</t>
  </si>
  <si>
    <t>Duration of Hard work</t>
  </si>
  <si>
    <t>Duration of Hard work
Custom Format</t>
  </si>
  <si>
    <t>Invoice date</t>
  </si>
  <si>
    <t>Last day of the previoius Month</t>
  </si>
  <si>
    <t xml:space="preserve">EOMOnth = EO stands for End of </t>
  </si>
  <si>
    <t>First Day of the Month</t>
  </si>
  <si>
    <t xml:space="preserve">Date and Time custom Formats </t>
  </si>
  <si>
    <t>=function name()</t>
  </si>
  <si>
    <t>No No</t>
  </si>
  <si>
    <t>No</t>
  </si>
  <si>
    <t>Not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</si>
</sst>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F400]h:mm:ss\ AM/PM"/>
    <numFmt numFmtId="165" formatCode="[h]:mm"/>
    <numFmt numFmtId="166" formatCode="[h]\ &quot;hrs&quot;\ mm\ &quot;min&quot;"/>
    <numFmt numFmtId="167" formatCode="ddd\,\ dd\-mmm\-yyyy"/>
    <numFmt numFmtId="168" formatCode="[$-409]h:mm\ AM/PM;@"/>
    <numFmt numFmtId="169" formatCode="[h]\ &quot;hrs&quot;\ m\ &quot;min&quot;"/>
    <numFmt numFmtId="170" formatCode="ddd"/>
    <numFmt numFmtId="171" formatCode="[$-F400]h:mm\ AM/PM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6">
    <xf numFmtId="0" fontId="0" fillId="0" borderId="0" xfId="0"/>
    <xf numFmtId="20" fontId="0" fillId="0" borderId="0" xfId="0" applyNumberFormat="1"/>
    <xf numFmtId="0" fontId="3" fillId="4" borderId="1" xfId="3"/>
    <xf numFmtId="14" fontId="0" fillId="0" borderId="0" xfId="0" applyNumberFormat="1"/>
    <xf numFmtId="0" fontId="0" fillId="0" borderId="0" xfId="0" quotePrefix="1"/>
    <xf numFmtId="0" fontId="4" fillId="0" borderId="0" xfId="0" applyFont="1"/>
    <xf numFmtId="0" fontId="0" fillId="0" borderId="0" xfId="0" applyAlignment="1">
      <alignment wrapText="1"/>
    </xf>
    <xf numFmtId="0" fontId="6" fillId="2" borderId="0" xfId="1" applyFont="1" applyAlignment="1">
      <alignment wrapText="1"/>
    </xf>
    <xf numFmtId="0" fontId="3" fillId="4" borderId="1" xfId="3" applyAlignment="1">
      <alignment wrapText="1"/>
    </xf>
    <xf numFmtId="0" fontId="3" fillId="4" borderId="0" xfId="3" applyBorder="1" applyAlignment="1">
      <alignment wrapText="1"/>
    </xf>
    <xf numFmtId="20" fontId="0" fillId="5" borderId="0" xfId="0" applyNumberFormat="1" applyFill="1"/>
    <xf numFmtId="0" fontId="7" fillId="5" borderId="0" xfId="0" applyFont="1" applyFill="1" applyAlignment="1">
      <alignment horizontal="left" vertical="center" wrapText="1"/>
    </xf>
    <xf numFmtId="0" fontId="0" fillId="0" borderId="0" xfId="0" quotePrefix="1" applyFill="1" applyBorder="1"/>
    <xf numFmtId="18" fontId="0" fillId="0" borderId="0" xfId="0" quotePrefix="1" applyNumberFormat="1"/>
    <xf numFmtId="0" fontId="0" fillId="5" borderId="0" xfId="0" applyFill="1"/>
    <xf numFmtId="14" fontId="0" fillId="5" borderId="0" xfId="0" applyNumberFormat="1" applyFill="1"/>
    <xf numFmtId="22" fontId="0" fillId="0" borderId="0" xfId="0" applyNumberFormat="1"/>
    <xf numFmtId="164" fontId="0" fillId="0" borderId="0" xfId="0" applyNumberFormat="1"/>
    <xf numFmtId="166" fontId="0" fillId="0" borderId="0" xfId="0" applyNumberFormat="1"/>
    <xf numFmtId="14" fontId="13" fillId="5" borderId="0" xfId="0" applyNumberFormat="1" applyFont="1" applyFill="1"/>
    <xf numFmtId="0" fontId="3" fillId="4" borderId="2" xfId="3" applyBorder="1" applyAlignment="1">
      <alignment wrapText="1"/>
    </xf>
    <xf numFmtId="14" fontId="5" fillId="3" borderId="0" xfId="2" applyNumberFormat="1" applyFont="1"/>
    <xf numFmtId="20" fontId="5" fillId="3" borderId="0" xfId="2" applyNumberFormat="1" applyFont="1"/>
    <xf numFmtId="0" fontId="0" fillId="0" borderId="0" xfId="0" applyNumberFormat="1"/>
    <xf numFmtId="18" fontId="0" fillId="0" borderId="0" xfId="0" applyNumberFormat="1"/>
    <xf numFmtId="21" fontId="0" fillId="0" borderId="0" xfId="0" applyNumberFormat="1"/>
    <xf numFmtId="14" fontId="0" fillId="0" borderId="0" xfId="0" applyNumberFormat="1" applyAlignment="1">
      <alignment wrapText="1"/>
    </xf>
    <xf numFmtId="167" fontId="0" fillId="0" borderId="0" xfId="0" applyNumberFormat="1"/>
    <xf numFmtId="168" fontId="0" fillId="0" borderId="0" xfId="0" applyNumberFormat="1"/>
    <xf numFmtId="165" fontId="0" fillId="5" borderId="0" xfId="0" applyNumberFormat="1" applyFill="1"/>
    <xf numFmtId="169" fontId="0" fillId="0" borderId="0" xfId="0" applyNumberFormat="1"/>
    <xf numFmtId="170" fontId="0" fillId="0" borderId="0" xfId="0" applyNumberFormat="1"/>
    <xf numFmtId="15" fontId="0" fillId="0" borderId="0" xfId="0" applyNumberFormat="1"/>
    <xf numFmtId="171" fontId="0" fillId="0" borderId="0" xfId="0" applyNumberFormat="1"/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</cellXfs>
  <cellStyles count="4">
    <cellStyle name="Check Cell" xfId="3" builtinId="23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CCBF-EFD5-4A86-89BF-EDED9EBF5793}">
  <dimension ref="A1:N37"/>
  <sheetViews>
    <sheetView tabSelected="1" topLeftCell="B1" zoomScale="120" zoomScaleNormal="100" workbookViewId="0">
      <selection activeCell="F11" sqref="F11"/>
    </sheetView>
  </sheetViews>
  <sheetFormatPr defaultRowHeight="15" x14ac:dyDescent="0.25"/>
  <cols>
    <col min="1" max="1" width="24.5703125" bestFit="1" customWidth="1"/>
    <col min="2" max="2" width="23.7109375" customWidth="1"/>
    <col min="3" max="3" width="12.28515625" customWidth="1"/>
    <col min="6" max="6" width="32.140625" customWidth="1"/>
    <col min="7" max="7" width="29.140625" hidden="1" customWidth="1"/>
    <col min="9" max="9" width="19.28515625" customWidth="1"/>
    <col min="10" max="10" width="23.28515625" customWidth="1"/>
    <col min="11" max="11" width="10" customWidth="1"/>
    <col min="13" max="13" width="25.7109375" customWidth="1"/>
    <col min="14" max="14" width="34.140625" customWidth="1"/>
  </cols>
  <sheetData>
    <row r="1" spans="1:11" ht="16.5" thickTop="1" thickBot="1" x14ac:dyDescent="0.3">
      <c r="A1" s="2" t="s">
        <v>1</v>
      </c>
      <c r="B1" s="21">
        <v>43909</v>
      </c>
      <c r="C1" s="7" t="s">
        <v>0</v>
      </c>
      <c r="I1" s="27">
        <v>43536</v>
      </c>
      <c r="J1" s="26">
        <v>43909</v>
      </c>
      <c r="K1" s="28">
        <v>0.77083333333333337</v>
      </c>
    </row>
    <row r="2" spans="1:11" ht="16.5" thickTop="1" thickBot="1" x14ac:dyDescent="0.3">
      <c r="A2" s="2" t="s">
        <v>2</v>
      </c>
      <c r="B2" s="22">
        <v>0.76388888888888884</v>
      </c>
      <c r="C2" s="7" t="s">
        <v>3</v>
      </c>
      <c r="F2" s="4" t="s">
        <v>107</v>
      </c>
      <c r="I2" s="27">
        <v>43537</v>
      </c>
      <c r="J2" s="26">
        <v>43916</v>
      </c>
      <c r="K2" s="28">
        <v>0.78125</v>
      </c>
    </row>
    <row r="3" spans="1:11" ht="16.5" thickTop="1" thickBot="1" x14ac:dyDescent="0.3">
      <c r="C3" s="5"/>
      <c r="I3" s="27">
        <v>43538</v>
      </c>
      <c r="J3" s="26">
        <v>43923</v>
      </c>
      <c r="K3" s="28">
        <v>0.79166666666666696</v>
      </c>
    </row>
    <row r="4" spans="1:11" ht="16.5" thickTop="1" thickBot="1" x14ac:dyDescent="0.3">
      <c r="A4" s="2" t="s">
        <v>4</v>
      </c>
      <c r="B4" s="3">
        <f ca="1">TODAY()</f>
        <v>43910</v>
      </c>
      <c r="C4" s="7" t="s">
        <v>6</v>
      </c>
      <c r="I4" s="27">
        <v>43539</v>
      </c>
      <c r="J4" s="26">
        <v>43930</v>
      </c>
      <c r="K4" s="28">
        <v>0.80208333333333304</v>
      </c>
    </row>
    <row r="5" spans="1:11" ht="16.5" thickTop="1" thickBot="1" x14ac:dyDescent="0.3">
      <c r="A5" s="2" t="s">
        <v>5</v>
      </c>
      <c r="B5" s="17">
        <f ca="1">NOW()</f>
        <v>43910.404589467595</v>
      </c>
      <c r="C5" s="7" t="s">
        <v>7</v>
      </c>
      <c r="F5" s="3">
        <v>1</v>
      </c>
      <c r="H5">
        <v>1</v>
      </c>
      <c r="I5" s="27">
        <v>43540</v>
      </c>
      <c r="J5" s="26">
        <v>43937</v>
      </c>
      <c r="K5" s="28">
        <v>0.8125</v>
      </c>
    </row>
    <row r="6" spans="1:11" ht="15.75" thickTop="1" x14ac:dyDescent="0.25">
      <c r="C6" s="5"/>
      <c r="F6" s="3">
        <v>2</v>
      </c>
      <c r="H6">
        <v>2</v>
      </c>
      <c r="I6" s="27">
        <v>43541</v>
      </c>
      <c r="J6" s="26">
        <v>43944</v>
      </c>
      <c r="K6" s="28">
        <v>0.82291666666666696</v>
      </c>
    </row>
    <row r="7" spans="1:11" x14ac:dyDescent="0.25">
      <c r="F7" s="3">
        <v>3</v>
      </c>
      <c r="H7">
        <v>3</v>
      </c>
      <c r="I7" s="27">
        <v>43542</v>
      </c>
      <c r="J7" s="26">
        <v>43951</v>
      </c>
      <c r="K7" s="28">
        <v>0.83333333333333304</v>
      </c>
    </row>
    <row r="8" spans="1:11" x14ac:dyDescent="0.25">
      <c r="F8" s="3">
        <v>4</v>
      </c>
      <c r="H8">
        <v>4</v>
      </c>
      <c r="I8" s="27">
        <v>43543</v>
      </c>
      <c r="J8" s="26">
        <v>43958</v>
      </c>
      <c r="K8" s="28">
        <v>0.84375</v>
      </c>
    </row>
    <row r="9" spans="1:11" ht="14.45" customHeight="1" x14ac:dyDescent="0.25">
      <c r="A9" s="34" t="s">
        <v>10</v>
      </c>
      <c r="B9" s="34"/>
      <c r="C9" s="34"/>
      <c r="D9" s="34"/>
      <c r="F9" s="3">
        <v>5</v>
      </c>
      <c r="H9">
        <v>5</v>
      </c>
      <c r="I9" s="27">
        <v>43544</v>
      </c>
      <c r="J9" s="26">
        <v>43965</v>
      </c>
      <c r="K9" s="28">
        <v>0.85416666666666596</v>
      </c>
    </row>
    <row r="10" spans="1:11" ht="14.45" customHeight="1" x14ac:dyDescent="0.25">
      <c r="A10" s="34"/>
      <c r="B10" s="34"/>
      <c r="C10" s="34"/>
      <c r="D10" s="34"/>
      <c r="F10" s="3">
        <v>6</v>
      </c>
      <c r="H10">
        <v>6</v>
      </c>
      <c r="I10" s="27">
        <v>43545</v>
      </c>
      <c r="J10" s="26">
        <v>43972</v>
      </c>
      <c r="K10" s="28">
        <v>0.86458333333333304</v>
      </c>
    </row>
    <row r="11" spans="1:11" x14ac:dyDescent="0.25">
      <c r="A11" t="s">
        <v>8</v>
      </c>
      <c r="F11" s="3">
        <v>7</v>
      </c>
      <c r="H11">
        <v>7</v>
      </c>
      <c r="I11" s="27">
        <v>43546</v>
      </c>
      <c r="J11" s="26">
        <v>43979</v>
      </c>
      <c r="K11" s="28">
        <v>0.874999999999999</v>
      </c>
    </row>
    <row r="12" spans="1:11" x14ac:dyDescent="0.25">
      <c r="A12" t="s">
        <v>9</v>
      </c>
      <c r="F12" s="3">
        <v>8</v>
      </c>
      <c r="H12">
        <v>8</v>
      </c>
      <c r="I12" s="27">
        <v>43547</v>
      </c>
      <c r="J12" s="26">
        <v>43986</v>
      </c>
      <c r="K12" s="28">
        <v>0.88541666666666596</v>
      </c>
    </row>
    <row r="13" spans="1:11" x14ac:dyDescent="0.25">
      <c r="A13" t="s">
        <v>23</v>
      </c>
      <c r="F13" s="3">
        <v>9</v>
      </c>
      <c r="H13">
        <v>9</v>
      </c>
      <c r="I13" s="27">
        <v>43548</v>
      </c>
      <c r="J13" s="26">
        <v>43993</v>
      </c>
      <c r="K13" s="28">
        <v>0.89583333333333304</v>
      </c>
    </row>
    <row r="14" spans="1:11" x14ac:dyDescent="0.25">
      <c r="F14" s="3">
        <v>10</v>
      </c>
      <c r="H14">
        <v>10</v>
      </c>
      <c r="I14" s="27">
        <v>43549</v>
      </c>
      <c r="J14" s="26">
        <v>44000</v>
      </c>
      <c r="K14" s="28">
        <v>0.906249999999999</v>
      </c>
    </row>
    <row r="15" spans="1:11" x14ac:dyDescent="0.25">
      <c r="F15" s="3">
        <v>11</v>
      </c>
      <c r="H15">
        <v>11</v>
      </c>
      <c r="I15" s="27">
        <v>43550</v>
      </c>
      <c r="J15" s="26">
        <v>44007</v>
      </c>
      <c r="K15" s="28">
        <v>0.91666666666666596</v>
      </c>
    </row>
    <row r="16" spans="1:11" ht="14.45" customHeight="1" x14ac:dyDescent="0.25">
      <c r="A16" s="11" t="s">
        <v>11</v>
      </c>
      <c r="B16" s="11"/>
      <c r="C16" s="11"/>
      <c r="D16" s="11"/>
      <c r="I16" s="27">
        <v>43551</v>
      </c>
      <c r="J16" s="26">
        <v>44014</v>
      </c>
      <c r="K16" s="28">
        <v>0.92708333333333204</v>
      </c>
    </row>
    <row r="17" spans="1:14" ht="14.45" customHeight="1" x14ac:dyDescent="0.25">
      <c r="A17" s="11" t="s">
        <v>12</v>
      </c>
      <c r="B17" s="11"/>
      <c r="C17" s="11"/>
      <c r="D17" s="11"/>
      <c r="I17" s="27">
        <v>43552</v>
      </c>
      <c r="J17" s="26">
        <v>44021</v>
      </c>
      <c r="K17" s="28">
        <v>0.937499999999999</v>
      </c>
    </row>
    <row r="18" spans="1:14" ht="60" x14ac:dyDescent="0.25">
      <c r="A18" s="6" t="s">
        <v>13</v>
      </c>
      <c r="B18" s="7" t="s">
        <v>14</v>
      </c>
      <c r="F18" s="3">
        <v>43902</v>
      </c>
      <c r="I18" s="27">
        <v>43553</v>
      </c>
      <c r="J18" s="26">
        <v>44028</v>
      </c>
      <c r="K18" s="28">
        <v>0.94791666666666596</v>
      </c>
      <c r="M18" t="s">
        <v>108</v>
      </c>
      <c r="N18" t="s">
        <v>109</v>
      </c>
    </row>
    <row r="19" spans="1:14" x14ac:dyDescent="0.25">
      <c r="A19" s="4" t="s">
        <v>15</v>
      </c>
      <c r="F19" s="3">
        <v>16508</v>
      </c>
      <c r="I19" s="27">
        <v>43554</v>
      </c>
      <c r="J19" s="26">
        <v>44035</v>
      </c>
      <c r="K19" s="28">
        <v>0.95833333333333204</v>
      </c>
    </row>
    <row r="20" spans="1:14" x14ac:dyDescent="0.25">
      <c r="A20" s="4" t="s">
        <v>16</v>
      </c>
      <c r="I20" s="27">
        <v>43555</v>
      </c>
      <c r="J20" s="26">
        <v>44042</v>
      </c>
      <c r="K20" s="28">
        <v>0.968749999999999</v>
      </c>
    </row>
    <row r="21" spans="1:14" ht="45" x14ac:dyDescent="0.25">
      <c r="A21" t="s">
        <v>24</v>
      </c>
      <c r="B21" s="7" t="s">
        <v>25</v>
      </c>
      <c r="I21" s="27">
        <v>43556</v>
      </c>
      <c r="J21" s="26">
        <v>44049</v>
      </c>
      <c r="K21" s="28">
        <v>0.97916666666666596</v>
      </c>
    </row>
    <row r="22" spans="1:14" x14ac:dyDescent="0.25">
      <c r="F22" s="23">
        <v>0</v>
      </c>
      <c r="I22" s="27">
        <v>43557</v>
      </c>
      <c r="J22" s="26">
        <v>44056</v>
      </c>
      <c r="K22" s="28">
        <v>0.98958333333333204</v>
      </c>
    </row>
    <row r="23" spans="1:14" x14ac:dyDescent="0.25">
      <c r="I23" s="27">
        <v>43558</v>
      </c>
      <c r="J23" s="26">
        <v>44063</v>
      </c>
      <c r="K23" s="28">
        <v>0.999999999999999</v>
      </c>
    </row>
    <row r="24" spans="1:14" ht="14.45" customHeight="1" x14ac:dyDescent="0.25">
      <c r="A24" s="11" t="s">
        <v>17</v>
      </c>
      <c r="B24" s="11"/>
      <c r="C24" s="11"/>
      <c r="D24" s="11"/>
      <c r="I24" s="27">
        <v>43559</v>
      </c>
      <c r="J24" s="26">
        <v>44070</v>
      </c>
      <c r="K24" s="28">
        <v>1.0104166666666701</v>
      </c>
    </row>
    <row r="25" spans="1:14" ht="14.45" customHeight="1" x14ac:dyDescent="0.25">
      <c r="A25" s="11" t="s">
        <v>26</v>
      </c>
      <c r="B25" s="11"/>
      <c r="C25" s="11"/>
      <c r="D25" s="11"/>
      <c r="F25" s="24">
        <v>0.16666666666666666</v>
      </c>
      <c r="I25" s="27">
        <v>43560</v>
      </c>
      <c r="J25" s="26">
        <v>44077</v>
      </c>
      <c r="K25" s="28">
        <v>1.0208333333333299</v>
      </c>
    </row>
    <row r="26" spans="1:14" x14ac:dyDescent="0.25">
      <c r="A26" s="6" t="s">
        <v>18</v>
      </c>
      <c r="F26" s="24">
        <v>0.66666666666666663</v>
      </c>
      <c r="I26" s="27">
        <v>43561</v>
      </c>
      <c r="J26" s="26">
        <v>44084</v>
      </c>
      <c r="K26" s="28">
        <v>1.03125</v>
      </c>
    </row>
    <row r="27" spans="1:14" x14ac:dyDescent="0.25">
      <c r="A27" s="6" t="s">
        <v>19</v>
      </c>
      <c r="F27" s="25">
        <v>0.6880208333333333</v>
      </c>
      <c r="I27" s="27">
        <v>43562</v>
      </c>
      <c r="J27" s="26">
        <v>44091</v>
      </c>
      <c r="K27" s="28">
        <v>1.0416666666666701</v>
      </c>
    </row>
    <row r="28" spans="1:14" ht="30" x14ac:dyDescent="0.25">
      <c r="A28" s="6" t="s">
        <v>21</v>
      </c>
      <c r="I28" s="27">
        <v>43563</v>
      </c>
      <c r="J28" s="26">
        <v>44098</v>
      </c>
      <c r="K28" s="28">
        <v>1.0520833333333299</v>
      </c>
    </row>
    <row r="29" spans="1:14" ht="30" x14ac:dyDescent="0.25">
      <c r="A29" s="6" t="s">
        <v>20</v>
      </c>
      <c r="I29" s="3"/>
    </row>
    <row r="30" spans="1:14" ht="30" x14ac:dyDescent="0.25">
      <c r="A30" s="6" t="s">
        <v>22</v>
      </c>
      <c r="I30" s="3"/>
    </row>
    <row r="31" spans="1:14" x14ac:dyDescent="0.25">
      <c r="I31" s="3"/>
    </row>
    <row r="32" spans="1:14" ht="14.45" customHeight="1" x14ac:dyDescent="0.25">
      <c r="A32" s="34" t="s">
        <v>31</v>
      </c>
      <c r="B32" s="34"/>
      <c r="C32" s="34"/>
      <c r="D32" s="34"/>
      <c r="I32" s="3"/>
    </row>
    <row r="33" spans="1:4" ht="14.45" customHeight="1" x14ac:dyDescent="0.25">
      <c r="A33" s="34"/>
      <c r="B33" s="34"/>
      <c r="C33" s="34"/>
      <c r="D33" s="34"/>
    </row>
    <row r="35" spans="1:4" ht="14.45" customHeight="1" x14ac:dyDescent="0.25">
      <c r="A35" s="34" t="s">
        <v>106</v>
      </c>
      <c r="B35" s="34"/>
      <c r="C35" s="34"/>
      <c r="D35" s="34"/>
    </row>
    <row r="36" spans="1:4" ht="14.45" customHeight="1" x14ac:dyDescent="0.25">
      <c r="A36" s="34"/>
      <c r="B36" s="34"/>
      <c r="C36" s="34"/>
      <c r="D36" s="34"/>
    </row>
    <row r="37" spans="1:4" x14ac:dyDescent="0.25">
      <c r="A37" s="3">
        <v>27465</v>
      </c>
    </row>
  </sheetData>
  <mergeCells count="3">
    <mergeCell ref="A9:D10"/>
    <mergeCell ref="A32:D33"/>
    <mergeCell ref="A35:D3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6316-FB24-416F-B810-8EB3C03EB981}">
  <dimension ref="A1:A2"/>
  <sheetViews>
    <sheetView zoomScale="231" zoomScaleNormal="231" workbookViewId="0">
      <selection activeCell="A3" sqref="A3"/>
    </sheetView>
  </sheetViews>
  <sheetFormatPr defaultRowHeight="15" x14ac:dyDescent="0.25"/>
  <cols>
    <col min="1" max="1" width="10.5703125" bestFit="1" customWidth="1"/>
  </cols>
  <sheetData>
    <row r="1" spans="1:1" x14ac:dyDescent="0.25">
      <c r="A1" t="s">
        <v>62</v>
      </c>
    </row>
    <row r="2" spans="1:1" x14ac:dyDescent="0.25">
      <c r="A2" s="3">
        <v>43171</v>
      </c>
    </row>
  </sheetData>
  <dataValidations count="1">
    <dataValidation type="date" allowBlank="1" showInputMessage="1" showErrorMessage="1" errorTitle="Invalid Data Entered!!!" error="Why didn't you read teh Yeallow BOx. Please read and try agian!! " promptTitle="Data Restricted" prompt="Please only enter dates between 2018 and today" sqref="A2:A15" xr:uid="{A2DA806C-8677-4848-A70C-7EC4670485DE}">
      <formula1>43101</formula1>
      <formula2>TODAY()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C402-5CA3-4438-9BBE-2CECC2EE5762}">
  <sheetPr>
    <tabColor rgb="FF00B0F0"/>
  </sheetPr>
  <dimension ref="A1:N31"/>
  <sheetViews>
    <sheetView topLeftCell="A13" zoomScaleNormal="100" workbookViewId="0">
      <selection activeCell="H32" sqref="H32"/>
    </sheetView>
  </sheetViews>
  <sheetFormatPr defaultRowHeight="15" x14ac:dyDescent="0.25"/>
  <cols>
    <col min="1" max="1" width="12.85546875" bestFit="1" customWidth="1"/>
    <col min="2" max="2" width="10.5703125" bestFit="1" customWidth="1"/>
    <col min="4" max="4" width="10.7109375" customWidth="1"/>
    <col min="6" max="6" width="10.5703125" bestFit="1" customWidth="1"/>
    <col min="7" max="7" width="15.7109375" bestFit="1" customWidth="1"/>
    <col min="8" max="8" width="18.28515625" customWidth="1"/>
    <col min="9" max="9" width="18.7109375" customWidth="1"/>
    <col min="10" max="10" width="11.7109375" bestFit="1" customWidth="1"/>
    <col min="11" max="11" width="10.5703125" bestFit="1" customWidth="1"/>
    <col min="12" max="12" width="11.7109375" customWidth="1"/>
    <col min="14" max="14" width="10.5703125" bestFit="1" customWidth="1"/>
  </cols>
  <sheetData>
    <row r="1" spans="1:14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thickBo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1.5" thickTop="1" thickBot="1" x14ac:dyDescent="0.3">
      <c r="A4" s="8" t="s">
        <v>27</v>
      </c>
      <c r="B4" s="8" t="s">
        <v>28</v>
      </c>
      <c r="C4" s="8" t="s">
        <v>29</v>
      </c>
      <c r="F4" s="8" t="s">
        <v>32</v>
      </c>
      <c r="G4" s="8" t="s">
        <v>30</v>
      </c>
      <c r="H4" s="8" t="s">
        <v>27</v>
      </c>
      <c r="K4" s="9" t="s">
        <v>33</v>
      </c>
      <c r="L4" s="9" t="s">
        <v>87</v>
      </c>
      <c r="N4" s="9" t="s">
        <v>34</v>
      </c>
    </row>
    <row r="5" spans="1:14" ht="15.75" thickTop="1" x14ac:dyDescent="0.25">
      <c r="A5" s="3">
        <v>43902</v>
      </c>
      <c r="B5" s="3">
        <v>43913</v>
      </c>
      <c r="C5" s="14">
        <f>B5-A5</f>
        <v>11</v>
      </c>
      <c r="F5" s="3">
        <v>43942</v>
      </c>
      <c r="G5">
        <v>30</v>
      </c>
      <c r="H5" s="15">
        <f>F5+G5</f>
        <v>43972</v>
      </c>
      <c r="K5" s="3">
        <v>27465</v>
      </c>
      <c r="L5" s="14">
        <f ca="1">DATEDIF(K5,N5,"y")</f>
        <v>45</v>
      </c>
      <c r="N5" s="3">
        <f ca="1">TODAY()</f>
        <v>43910</v>
      </c>
    </row>
    <row r="6" spans="1:14" x14ac:dyDescent="0.25">
      <c r="A6" s="3">
        <v>43903</v>
      </c>
      <c r="B6" s="3">
        <v>43914</v>
      </c>
      <c r="C6" s="14">
        <f t="shared" ref="C6:C12" si="0">B6-A6</f>
        <v>11</v>
      </c>
      <c r="F6" s="3">
        <v>43981</v>
      </c>
      <c r="G6">
        <v>15</v>
      </c>
      <c r="H6" s="15">
        <f t="shared" ref="H6:H12" si="1">F6+G6</f>
        <v>43996</v>
      </c>
    </row>
    <row r="7" spans="1:14" x14ac:dyDescent="0.25">
      <c r="A7" s="3">
        <v>43906</v>
      </c>
      <c r="B7" s="3">
        <v>43915</v>
      </c>
      <c r="C7" s="14">
        <f t="shared" si="0"/>
        <v>9</v>
      </c>
      <c r="F7" s="3">
        <v>43972</v>
      </c>
      <c r="G7">
        <v>30</v>
      </c>
      <c r="H7" s="15">
        <f t="shared" si="1"/>
        <v>44002</v>
      </c>
    </row>
    <row r="8" spans="1:14" x14ac:dyDescent="0.25">
      <c r="A8" s="3">
        <v>43907</v>
      </c>
      <c r="B8" s="3">
        <v>43916</v>
      </c>
      <c r="C8" s="14">
        <f t="shared" si="0"/>
        <v>9</v>
      </c>
      <c r="F8" s="3">
        <v>44011</v>
      </c>
      <c r="G8">
        <v>30</v>
      </c>
      <c r="H8" s="15">
        <f t="shared" si="1"/>
        <v>44041</v>
      </c>
    </row>
    <row r="9" spans="1:14" x14ac:dyDescent="0.25">
      <c r="A9" s="3">
        <v>43908</v>
      </c>
      <c r="B9" s="3">
        <v>43917</v>
      </c>
      <c r="C9" s="14">
        <f t="shared" si="0"/>
        <v>9</v>
      </c>
      <c r="F9" s="3">
        <v>44001</v>
      </c>
      <c r="G9">
        <v>60</v>
      </c>
      <c r="H9" s="15">
        <f t="shared" si="1"/>
        <v>44061</v>
      </c>
    </row>
    <row r="10" spans="1:14" x14ac:dyDescent="0.25">
      <c r="A10" s="3">
        <v>43909</v>
      </c>
      <c r="B10" s="3">
        <v>43920</v>
      </c>
      <c r="C10" s="14">
        <f t="shared" si="0"/>
        <v>11</v>
      </c>
      <c r="F10" s="3">
        <v>44042</v>
      </c>
      <c r="G10">
        <v>30</v>
      </c>
      <c r="H10" s="15">
        <f t="shared" si="1"/>
        <v>44072</v>
      </c>
    </row>
    <row r="11" spans="1:14" x14ac:dyDescent="0.25">
      <c r="A11" s="3">
        <v>43910</v>
      </c>
      <c r="B11" s="3">
        <v>43921</v>
      </c>
      <c r="C11" s="14">
        <f t="shared" si="0"/>
        <v>11</v>
      </c>
      <c r="F11" s="3">
        <v>44033</v>
      </c>
      <c r="G11">
        <v>15</v>
      </c>
      <c r="H11" s="15">
        <f t="shared" si="1"/>
        <v>44048</v>
      </c>
    </row>
    <row r="12" spans="1:14" x14ac:dyDescent="0.25">
      <c r="A12" s="3">
        <v>43913</v>
      </c>
      <c r="B12" s="3">
        <v>43922</v>
      </c>
      <c r="C12" s="14">
        <f t="shared" si="0"/>
        <v>9</v>
      </c>
      <c r="F12" s="3">
        <v>44071</v>
      </c>
      <c r="G12">
        <v>30</v>
      </c>
      <c r="H12" s="15">
        <f t="shared" si="1"/>
        <v>44101</v>
      </c>
    </row>
    <row r="14" spans="1:14" x14ac:dyDescent="0.25">
      <c r="A14" s="35" t="s">
        <v>36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5.75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0" ht="46.5" thickTop="1" thickBot="1" x14ac:dyDescent="0.3">
      <c r="A17" s="8" t="s">
        <v>37</v>
      </c>
      <c r="B17" s="8" t="s">
        <v>38</v>
      </c>
      <c r="C17" s="8"/>
      <c r="D17" s="8" t="s">
        <v>43</v>
      </c>
    </row>
    <row r="18" spans="1:10" ht="15.75" thickTop="1" x14ac:dyDescent="0.25">
      <c r="A18" t="s">
        <v>39</v>
      </c>
      <c r="B18" s="1">
        <v>0.125</v>
      </c>
      <c r="D18" s="1">
        <v>0.625</v>
      </c>
    </row>
    <row r="19" spans="1:10" x14ac:dyDescent="0.25">
      <c r="A19" t="s">
        <v>40</v>
      </c>
      <c r="B19" s="1">
        <v>0.16666666666666666</v>
      </c>
      <c r="D19" s="1">
        <v>0.20833333333333334</v>
      </c>
    </row>
    <row r="20" spans="1:10" x14ac:dyDescent="0.25">
      <c r="A20" t="s">
        <v>41</v>
      </c>
      <c r="B20" s="1">
        <v>0.125</v>
      </c>
      <c r="D20" s="1">
        <v>0.5</v>
      </c>
    </row>
    <row r="21" spans="1:10" x14ac:dyDescent="0.25">
      <c r="A21" t="s">
        <v>42</v>
      </c>
      <c r="B21" s="1">
        <v>0.20833333333333334</v>
      </c>
      <c r="D21" s="1">
        <v>0.41666666666666669</v>
      </c>
    </row>
    <row r="22" spans="1:10" x14ac:dyDescent="0.25">
      <c r="A22" t="s">
        <v>44</v>
      </c>
      <c r="B22" s="10">
        <f>SUM(B18:B21)</f>
        <v>0.625</v>
      </c>
      <c r="D22" s="29">
        <f>SUM(D18:D21)</f>
        <v>1.7500000000000002</v>
      </c>
    </row>
    <row r="23" spans="1:10" ht="15.75" thickBot="1" x14ac:dyDescent="0.3"/>
    <row r="24" spans="1:10" ht="61.5" thickTop="1" thickBot="1" x14ac:dyDescent="0.3">
      <c r="G24" s="8" t="s">
        <v>98</v>
      </c>
      <c r="H24" s="8" t="s">
        <v>99</v>
      </c>
      <c r="I24" s="8" t="s">
        <v>100</v>
      </c>
      <c r="J24" s="8" t="s">
        <v>101</v>
      </c>
    </row>
    <row r="25" spans="1:10" ht="46.5" thickTop="1" thickBot="1" x14ac:dyDescent="0.3">
      <c r="A25" s="8" t="s">
        <v>88</v>
      </c>
      <c r="B25" s="8" t="s">
        <v>96</v>
      </c>
      <c r="C25" s="8" t="s">
        <v>97</v>
      </c>
      <c r="D25" s="8" t="s">
        <v>95</v>
      </c>
      <c r="G25" s="16">
        <v>43536.895833333336</v>
      </c>
      <c r="H25" s="16">
        <v>43539.135416666664</v>
      </c>
      <c r="I25" s="30">
        <f>H25-G25</f>
        <v>2.2395833333284827</v>
      </c>
      <c r="J25" s="18">
        <f>H25-G25</f>
        <v>2.2395833333284827</v>
      </c>
    </row>
    <row r="26" spans="1:10" ht="15.75" thickTop="1" x14ac:dyDescent="0.25">
      <c r="A26" t="s">
        <v>89</v>
      </c>
      <c r="B26" s="1">
        <v>0.58333333333333337</v>
      </c>
      <c r="C26" s="1">
        <v>0.64583333333333337</v>
      </c>
      <c r="D26" s="1">
        <f>C26-B26</f>
        <v>6.25E-2</v>
      </c>
    </row>
    <row r="27" spans="1:10" x14ac:dyDescent="0.25">
      <c r="A27" t="s">
        <v>90</v>
      </c>
      <c r="B27" s="1">
        <v>0.71875</v>
      </c>
      <c r="C27" s="1">
        <v>0.75</v>
      </c>
      <c r="D27" s="1">
        <f t="shared" ref="D27:D31" si="2">C27-B27</f>
        <v>3.125E-2</v>
      </c>
    </row>
    <row r="28" spans="1:10" x14ac:dyDescent="0.25">
      <c r="A28" t="s">
        <v>91</v>
      </c>
      <c r="B28" s="1">
        <v>0.8125</v>
      </c>
      <c r="C28" s="1">
        <v>0.82291666666666663</v>
      </c>
      <c r="D28" s="1">
        <f t="shared" si="2"/>
        <v>1.041666666666663E-2</v>
      </c>
    </row>
    <row r="29" spans="1:10" x14ac:dyDescent="0.25">
      <c r="A29" t="s">
        <v>92</v>
      </c>
      <c r="B29" s="1">
        <v>0.5</v>
      </c>
      <c r="C29" s="1">
        <v>0.60416666666666663</v>
      </c>
      <c r="D29" s="1">
        <f t="shared" si="2"/>
        <v>0.10416666666666663</v>
      </c>
    </row>
    <row r="30" spans="1:10" x14ac:dyDescent="0.25">
      <c r="A30" t="s">
        <v>93</v>
      </c>
      <c r="B30" s="1">
        <v>0.95833333333333337</v>
      </c>
      <c r="C30" s="1">
        <v>1.0416666666666666E-2</v>
      </c>
      <c r="D30" s="1">
        <f t="shared" si="2"/>
        <v>-0.94791666666666674</v>
      </c>
    </row>
    <row r="31" spans="1:10" x14ac:dyDescent="0.25">
      <c r="A31" t="s">
        <v>94</v>
      </c>
      <c r="B31" s="1">
        <v>0.375</v>
      </c>
      <c r="C31" s="1">
        <v>0.3888888888888889</v>
      </c>
      <c r="D31" s="1">
        <f t="shared" si="2"/>
        <v>1.3888888888888895E-2</v>
      </c>
    </row>
  </sheetData>
  <mergeCells count="2">
    <mergeCell ref="A1:N3"/>
    <mergeCell ref="A14:N1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7ADE-6068-4C2E-9393-D010C7D8C9E5}">
  <sheetPr>
    <tabColor rgb="FF7030A0"/>
  </sheetPr>
  <dimension ref="A1:C20"/>
  <sheetViews>
    <sheetView zoomScale="125" workbookViewId="0">
      <selection activeCell="C2" sqref="C2"/>
    </sheetView>
  </sheetViews>
  <sheetFormatPr defaultRowHeight="15" x14ac:dyDescent="0.25"/>
  <cols>
    <col min="1" max="1" width="11.7109375" bestFit="1" customWidth="1"/>
    <col min="2" max="2" width="15.7109375" bestFit="1" customWidth="1"/>
  </cols>
  <sheetData>
    <row r="1" spans="1:3" x14ac:dyDescent="0.25">
      <c r="A1" t="s">
        <v>63</v>
      </c>
      <c r="B1" t="s">
        <v>64</v>
      </c>
      <c r="C1" t="s">
        <v>65</v>
      </c>
    </row>
    <row r="2" spans="1:3" x14ac:dyDescent="0.25">
      <c r="A2">
        <v>10001</v>
      </c>
      <c r="B2" s="3">
        <v>43711</v>
      </c>
      <c r="C2" s="31">
        <f t="shared" ref="C2:C20" si="0">WEEKDAY(B2)</f>
        <v>3</v>
      </c>
    </row>
    <row r="3" spans="1:3" x14ac:dyDescent="0.25">
      <c r="A3">
        <v>10002</v>
      </c>
      <c r="B3" s="3">
        <v>43717</v>
      </c>
      <c r="C3" s="31">
        <f t="shared" si="0"/>
        <v>2</v>
      </c>
    </row>
    <row r="4" spans="1:3" x14ac:dyDescent="0.25">
      <c r="A4">
        <v>10003</v>
      </c>
      <c r="B4" s="3">
        <v>43723</v>
      </c>
      <c r="C4" s="31">
        <f t="shared" si="0"/>
        <v>1</v>
      </c>
    </row>
    <row r="5" spans="1:3" x14ac:dyDescent="0.25">
      <c r="A5">
        <v>10004</v>
      </c>
      <c r="B5" s="3">
        <v>43729</v>
      </c>
      <c r="C5" s="31">
        <f t="shared" si="0"/>
        <v>7</v>
      </c>
    </row>
    <row r="6" spans="1:3" x14ac:dyDescent="0.25">
      <c r="A6">
        <v>10005</v>
      </c>
      <c r="B6" s="3">
        <v>43735</v>
      </c>
      <c r="C6" s="31">
        <f t="shared" si="0"/>
        <v>6</v>
      </c>
    </row>
    <row r="7" spans="1:3" x14ac:dyDescent="0.25">
      <c r="A7">
        <v>10006</v>
      </c>
      <c r="B7" s="3">
        <v>43741</v>
      </c>
      <c r="C7" s="31">
        <f t="shared" si="0"/>
        <v>5</v>
      </c>
    </row>
    <row r="8" spans="1:3" x14ac:dyDescent="0.25">
      <c r="A8">
        <v>10007</v>
      </c>
      <c r="B8" s="3">
        <v>43747</v>
      </c>
      <c r="C8" s="31">
        <f t="shared" si="0"/>
        <v>4</v>
      </c>
    </row>
    <row r="9" spans="1:3" x14ac:dyDescent="0.25">
      <c r="A9">
        <v>10008</v>
      </c>
      <c r="B9" s="3">
        <v>43753</v>
      </c>
      <c r="C9" s="31">
        <f t="shared" si="0"/>
        <v>3</v>
      </c>
    </row>
    <row r="10" spans="1:3" x14ac:dyDescent="0.25">
      <c r="A10">
        <v>10009</v>
      </c>
      <c r="B10" s="3">
        <v>43759</v>
      </c>
      <c r="C10" s="31">
        <f t="shared" si="0"/>
        <v>2</v>
      </c>
    </row>
    <row r="11" spans="1:3" x14ac:dyDescent="0.25">
      <c r="A11">
        <v>10010</v>
      </c>
      <c r="B11" s="3">
        <v>43765</v>
      </c>
      <c r="C11" s="31">
        <f t="shared" si="0"/>
        <v>1</v>
      </c>
    </row>
    <row r="12" spans="1:3" x14ac:dyDescent="0.25">
      <c r="A12">
        <v>10011</v>
      </c>
      <c r="B12" s="3">
        <v>43771</v>
      </c>
      <c r="C12" s="31">
        <f t="shared" si="0"/>
        <v>7</v>
      </c>
    </row>
    <row r="13" spans="1:3" x14ac:dyDescent="0.25">
      <c r="A13">
        <v>10012</v>
      </c>
      <c r="B13" s="3">
        <v>43777</v>
      </c>
      <c r="C13" s="31">
        <f t="shared" si="0"/>
        <v>6</v>
      </c>
    </row>
    <row r="14" spans="1:3" x14ac:dyDescent="0.25">
      <c r="A14">
        <v>10013</v>
      </c>
      <c r="B14" s="3">
        <v>43783</v>
      </c>
      <c r="C14" s="31">
        <f t="shared" si="0"/>
        <v>5</v>
      </c>
    </row>
    <row r="15" spans="1:3" x14ac:dyDescent="0.25">
      <c r="A15">
        <v>10014</v>
      </c>
      <c r="B15" s="3">
        <v>43789</v>
      </c>
      <c r="C15" s="31">
        <f t="shared" si="0"/>
        <v>4</v>
      </c>
    </row>
    <row r="16" spans="1:3" x14ac:dyDescent="0.25">
      <c r="A16">
        <v>10015</v>
      </c>
      <c r="B16" s="3">
        <v>43795</v>
      </c>
      <c r="C16" s="31">
        <f t="shared" si="0"/>
        <v>3</v>
      </c>
    </row>
    <row r="17" spans="1:3" x14ac:dyDescent="0.25">
      <c r="A17">
        <v>10016</v>
      </c>
      <c r="B17" s="3">
        <v>43801</v>
      </c>
      <c r="C17" s="31">
        <f t="shared" si="0"/>
        <v>2</v>
      </c>
    </row>
    <row r="18" spans="1:3" x14ac:dyDescent="0.25">
      <c r="A18">
        <v>10017</v>
      </c>
      <c r="B18" s="3">
        <v>43807</v>
      </c>
      <c r="C18" s="31">
        <f t="shared" si="0"/>
        <v>1</v>
      </c>
    </row>
    <row r="19" spans="1:3" x14ac:dyDescent="0.25">
      <c r="A19">
        <v>10018</v>
      </c>
      <c r="B19" s="3">
        <v>43813</v>
      </c>
      <c r="C19" s="31">
        <f t="shared" si="0"/>
        <v>7</v>
      </c>
    </row>
    <row r="20" spans="1:3" x14ac:dyDescent="0.25">
      <c r="A20">
        <v>10019</v>
      </c>
      <c r="B20" s="3">
        <v>43819</v>
      </c>
      <c r="C20" s="31">
        <f t="shared" si="0"/>
        <v>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CA53-4361-4D76-B0D4-AA9E0103291C}">
  <sheetPr>
    <tabColor rgb="FFFF0000"/>
  </sheetPr>
  <dimension ref="A1:L20"/>
  <sheetViews>
    <sheetView zoomScale="170" zoomScaleNormal="170" workbookViewId="0">
      <selection activeCell="L8" sqref="L8"/>
    </sheetView>
  </sheetViews>
  <sheetFormatPr defaultRowHeight="15" x14ac:dyDescent="0.25"/>
  <cols>
    <col min="1" max="2" width="10.85546875" bestFit="1" customWidth="1"/>
    <col min="3" max="3" width="10.28515625" bestFit="1" customWidth="1"/>
    <col min="4" max="4" width="12.7109375" bestFit="1" customWidth="1"/>
    <col min="5" max="5" width="11" bestFit="1" customWidth="1"/>
    <col min="11" max="11" width="10.85546875" bestFit="1" customWidth="1"/>
    <col min="12" max="12" width="11" bestFit="1" customWidth="1"/>
  </cols>
  <sheetData>
    <row r="1" spans="1:12" ht="16.5" thickTop="1" thickBot="1" x14ac:dyDescent="0.3">
      <c r="A1" s="2" t="s">
        <v>45</v>
      </c>
      <c r="B1" s="2" t="s">
        <v>46</v>
      </c>
      <c r="C1" s="2" t="s">
        <v>47</v>
      </c>
      <c r="D1" s="2" t="s">
        <v>48</v>
      </c>
      <c r="E1" s="2" t="s">
        <v>49</v>
      </c>
      <c r="J1" s="2" t="s">
        <v>50</v>
      </c>
      <c r="K1" s="2" t="s">
        <v>62</v>
      </c>
      <c r="L1" s="2" t="s">
        <v>49</v>
      </c>
    </row>
    <row r="2" spans="1:12" ht="15.75" thickTop="1" x14ac:dyDescent="0.25">
      <c r="A2" s="3">
        <v>43598</v>
      </c>
      <c r="B2" s="3">
        <v>44002</v>
      </c>
      <c r="C2">
        <f>DATEDIF(A2,B2,"d")</f>
        <v>404</v>
      </c>
      <c r="D2">
        <f t="shared" ref="D2:D20" si="0">DATEDIF(A2,B2,"m")</f>
        <v>13</v>
      </c>
      <c r="E2">
        <f>DATEDIF(A2,B2,"y")</f>
        <v>1</v>
      </c>
      <c r="J2" t="s">
        <v>51</v>
      </c>
      <c r="K2" s="3">
        <v>17689</v>
      </c>
      <c r="L2">
        <f ca="1">DATEDIF(K2,TODAY(),"y")</f>
        <v>71</v>
      </c>
    </row>
    <row r="3" spans="1:12" x14ac:dyDescent="0.25">
      <c r="A3" s="3">
        <v>43631</v>
      </c>
      <c r="B3" s="3">
        <v>44058</v>
      </c>
      <c r="C3">
        <f t="shared" ref="C3:C20" si="1">DATEDIF(A3,B3,"d")</f>
        <v>427</v>
      </c>
      <c r="D3">
        <f t="shared" si="0"/>
        <v>14</v>
      </c>
      <c r="E3">
        <f t="shared" ref="E3:E20" si="2">DATEDIF(A3,B3,"y")</f>
        <v>1</v>
      </c>
      <c r="J3" t="s">
        <v>52</v>
      </c>
      <c r="K3" s="3">
        <v>20275</v>
      </c>
      <c r="L3">
        <f t="shared" ref="L3:L12" ca="1" si="3">DATEDIF(K3,TODAY(),"y")</f>
        <v>64</v>
      </c>
    </row>
    <row r="4" spans="1:12" x14ac:dyDescent="0.25">
      <c r="A4" s="3">
        <v>43664</v>
      </c>
      <c r="B4" s="3">
        <v>44114</v>
      </c>
      <c r="C4">
        <f t="shared" si="1"/>
        <v>450</v>
      </c>
      <c r="D4">
        <f t="shared" si="0"/>
        <v>14</v>
      </c>
      <c r="E4">
        <f t="shared" si="2"/>
        <v>1</v>
      </c>
      <c r="J4" t="s">
        <v>53</v>
      </c>
      <c r="K4" s="3">
        <v>22863</v>
      </c>
      <c r="L4">
        <f t="shared" ca="1" si="3"/>
        <v>57</v>
      </c>
    </row>
    <row r="5" spans="1:12" x14ac:dyDescent="0.25">
      <c r="A5" s="3">
        <v>43697</v>
      </c>
      <c r="B5" s="3">
        <v>44170</v>
      </c>
      <c r="C5">
        <f t="shared" si="1"/>
        <v>473</v>
      </c>
      <c r="D5">
        <f t="shared" si="0"/>
        <v>15</v>
      </c>
      <c r="E5">
        <f t="shared" si="2"/>
        <v>1</v>
      </c>
      <c r="J5" t="s">
        <v>54</v>
      </c>
      <c r="K5" s="3">
        <v>25451</v>
      </c>
      <c r="L5">
        <f t="shared" ca="1" si="3"/>
        <v>50</v>
      </c>
    </row>
    <row r="6" spans="1:12" x14ac:dyDescent="0.25">
      <c r="A6" s="3">
        <v>43730</v>
      </c>
      <c r="B6" s="3">
        <v>44226</v>
      </c>
      <c r="C6">
        <f t="shared" si="1"/>
        <v>496</v>
      </c>
      <c r="D6">
        <f t="shared" si="0"/>
        <v>16</v>
      </c>
      <c r="E6">
        <f t="shared" si="2"/>
        <v>1</v>
      </c>
      <c r="J6" t="s">
        <v>55</v>
      </c>
      <c r="K6" s="3">
        <v>28038</v>
      </c>
      <c r="L6">
        <f t="shared" ca="1" si="3"/>
        <v>43</v>
      </c>
    </row>
    <row r="7" spans="1:12" x14ac:dyDescent="0.25">
      <c r="A7" s="3">
        <v>43763</v>
      </c>
      <c r="B7" s="3">
        <v>44282</v>
      </c>
      <c r="C7">
        <f t="shared" si="1"/>
        <v>519</v>
      </c>
      <c r="D7">
        <f t="shared" si="0"/>
        <v>17</v>
      </c>
      <c r="E7">
        <f t="shared" si="2"/>
        <v>1</v>
      </c>
      <c r="J7" t="s">
        <v>56</v>
      </c>
      <c r="K7" s="3">
        <v>30625</v>
      </c>
      <c r="L7">
        <f t="shared" ca="1" si="3"/>
        <v>36</v>
      </c>
    </row>
    <row r="8" spans="1:12" x14ac:dyDescent="0.25">
      <c r="A8" s="3">
        <v>43796</v>
      </c>
      <c r="B8" s="3">
        <v>44338</v>
      </c>
      <c r="C8">
        <f t="shared" si="1"/>
        <v>542</v>
      </c>
      <c r="D8">
        <f t="shared" si="0"/>
        <v>17</v>
      </c>
      <c r="E8">
        <f t="shared" si="2"/>
        <v>1</v>
      </c>
      <c r="J8" t="s">
        <v>57</v>
      </c>
      <c r="K8" s="3">
        <v>33212</v>
      </c>
      <c r="L8">
        <f t="shared" ca="1" si="3"/>
        <v>29</v>
      </c>
    </row>
    <row r="9" spans="1:12" x14ac:dyDescent="0.25">
      <c r="A9" s="3">
        <v>43829</v>
      </c>
      <c r="B9" s="3">
        <v>44394</v>
      </c>
      <c r="C9">
        <f t="shared" si="1"/>
        <v>565</v>
      </c>
      <c r="D9">
        <f t="shared" si="0"/>
        <v>18</v>
      </c>
      <c r="E9">
        <f t="shared" si="2"/>
        <v>1</v>
      </c>
      <c r="J9" t="s">
        <v>58</v>
      </c>
      <c r="K9" s="3">
        <v>35800</v>
      </c>
      <c r="L9">
        <f t="shared" ca="1" si="3"/>
        <v>22</v>
      </c>
    </row>
    <row r="10" spans="1:12" x14ac:dyDescent="0.25">
      <c r="A10" s="3">
        <v>43862</v>
      </c>
      <c r="B10" s="3">
        <v>44450</v>
      </c>
      <c r="C10">
        <f t="shared" si="1"/>
        <v>588</v>
      </c>
      <c r="D10">
        <f t="shared" si="0"/>
        <v>19</v>
      </c>
      <c r="E10">
        <f t="shared" si="2"/>
        <v>1</v>
      </c>
      <c r="J10" t="s">
        <v>59</v>
      </c>
      <c r="K10" s="3">
        <v>38388</v>
      </c>
      <c r="L10">
        <f t="shared" ca="1" si="3"/>
        <v>15</v>
      </c>
    </row>
    <row r="11" spans="1:12" x14ac:dyDescent="0.25">
      <c r="A11" s="3">
        <v>43895</v>
      </c>
      <c r="B11" s="3">
        <v>44506</v>
      </c>
      <c r="C11">
        <f t="shared" si="1"/>
        <v>611</v>
      </c>
      <c r="D11">
        <f t="shared" si="0"/>
        <v>20</v>
      </c>
      <c r="E11">
        <f t="shared" si="2"/>
        <v>1</v>
      </c>
      <c r="J11" t="s">
        <v>60</v>
      </c>
      <c r="K11" s="3">
        <v>40973</v>
      </c>
      <c r="L11">
        <f t="shared" ca="1" si="3"/>
        <v>8</v>
      </c>
    </row>
    <row r="12" spans="1:12" x14ac:dyDescent="0.25">
      <c r="A12" s="3">
        <v>43928</v>
      </c>
      <c r="B12" s="3">
        <v>44562</v>
      </c>
      <c r="C12">
        <f t="shared" si="1"/>
        <v>634</v>
      </c>
      <c r="D12">
        <f t="shared" si="0"/>
        <v>20</v>
      </c>
      <c r="E12">
        <f t="shared" si="2"/>
        <v>1</v>
      </c>
      <c r="J12" t="s">
        <v>61</v>
      </c>
      <c r="K12" s="3">
        <v>43560</v>
      </c>
      <c r="L12">
        <f t="shared" ca="1" si="3"/>
        <v>0</v>
      </c>
    </row>
    <row r="13" spans="1:12" x14ac:dyDescent="0.25">
      <c r="A13" s="3">
        <v>43961</v>
      </c>
      <c r="B13" s="3">
        <v>44618</v>
      </c>
      <c r="C13">
        <f t="shared" si="1"/>
        <v>657</v>
      </c>
      <c r="D13">
        <f t="shared" si="0"/>
        <v>21</v>
      </c>
      <c r="E13">
        <f t="shared" si="2"/>
        <v>1</v>
      </c>
      <c r="K13" s="3"/>
    </row>
    <row r="14" spans="1:12" x14ac:dyDescent="0.25">
      <c r="A14" s="3">
        <v>43994</v>
      </c>
      <c r="B14" s="3">
        <v>44674</v>
      </c>
      <c r="C14">
        <f t="shared" si="1"/>
        <v>680</v>
      </c>
      <c r="D14">
        <f t="shared" si="0"/>
        <v>22</v>
      </c>
      <c r="E14">
        <f t="shared" si="2"/>
        <v>1</v>
      </c>
      <c r="K14" s="3"/>
    </row>
    <row r="15" spans="1:12" x14ac:dyDescent="0.25">
      <c r="A15" s="3">
        <v>44027</v>
      </c>
      <c r="B15" s="3">
        <v>44730</v>
      </c>
      <c r="C15">
        <f t="shared" si="1"/>
        <v>703</v>
      </c>
      <c r="D15">
        <f t="shared" si="0"/>
        <v>23</v>
      </c>
      <c r="E15">
        <f t="shared" si="2"/>
        <v>1</v>
      </c>
      <c r="K15" s="3"/>
    </row>
    <row r="16" spans="1:12" x14ac:dyDescent="0.25">
      <c r="A16" s="3">
        <v>44060</v>
      </c>
      <c r="B16" s="3">
        <v>44786</v>
      </c>
      <c r="C16">
        <f t="shared" si="1"/>
        <v>726</v>
      </c>
      <c r="D16">
        <f t="shared" si="0"/>
        <v>23</v>
      </c>
      <c r="E16">
        <f t="shared" si="2"/>
        <v>1</v>
      </c>
      <c r="K16" s="3"/>
    </row>
    <row r="17" spans="1:11" x14ac:dyDescent="0.25">
      <c r="A17" s="3">
        <v>44093</v>
      </c>
      <c r="B17" s="3">
        <v>44842</v>
      </c>
      <c r="C17">
        <f t="shared" si="1"/>
        <v>749</v>
      </c>
      <c r="D17">
        <f t="shared" si="0"/>
        <v>24</v>
      </c>
      <c r="E17">
        <f t="shared" si="2"/>
        <v>2</v>
      </c>
      <c r="K17" s="3"/>
    </row>
    <row r="18" spans="1:11" x14ac:dyDescent="0.25">
      <c r="A18" s="3">
        <v>44126</v>
      </c>
      <c r="B18" s="3">
        <v>44898</v>
      </c>
      <c r="C18">
        <f t="shared" si="1"/>
        <v>772</v>
      </c>
      <c r="D18">
        <f t="shared" si="0"/>
        <v>25</v>
      </c>
      <c r="E18">
        <f t="shared" si="2"/>
        <v>2</v>
      </c>
      <c r="K18" s="3"/>
    </row>
    <row r="19" spans="1:11" x14ac:dyDescent="0.25">
      <c r="A19" s="3">
        <v>44159</v>
      </c>
      <c r="B19" s="3">
        <v>44954</v>
      </c>
      <c r="C19">
        <f t="shared" si="1"/>
        <v>795</v>
      </c>
      <c r="D19">
        <f t="shared" si="0"/>
        <v>26</v>
      </c>
      <c r="E19">
        <f t="shared" si="2"/>
        <v>2</v>
      </c>
      <c r="K19" s="3"/>
    </row>
    <row r="20" spans="1:11" x14ac:dyDescent="0.25">
      <c r="A20" s="3">
        <v>44192</v>
      </c>
      <c r="B20" s="3">
        <v>45010</v>
      </c>
      <c r="C20">
        <f t="shared" si="1"/>
        <v>818</v>
      </c>
      <c r="D20">
        <f t="shared" si="0"/>
        <v>26</v>
      </c>
      <c r="E20">
        <f t="shared" si="2"/>
        <v>2</v>
      </c>
      <c r="K20" s="3"/>
    </row>
  </sheetData>
  <phoneticPr fontId="10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6859-BEDD-4E8F-8A94-B0B8A6BC3959}">
  <sheetPr>
    <tabColor rgb="FF002060"/>
  </sheetPr>
  <dimension ref="A1:E7"/>
  <sheetViews>
    <sheetView zoomScaleNormal="100" workbookViewId="0">
      <selection activeCell="J10" sqref="J10"/>
    </sheetView>
  </sheetViews>
  <sheetFormatPr defaultRowHeight="15" x14ac:dyDescent="0.25"/>
  <cols>
    <col min="1" max="1" width="17.28515625" customWidth="1"/>
    <col min="2" max="2" width="13.85546875" customWidth="1"/>
    <col min="4" max="4" width="15.42578125" customWidth="1"/>
    <col min="5" max="5" width="13.28515625" customWidth="1"/>
  </cols>
  <sheetData>
    <row r="1" spans="1:5" ht="46.5" thickTop="1" thickBot="1" x14ac:dyDescent="0.3">
      <c r="A1" s="8" t="s">
        <v>77</v>
      </c>
      <c r="B1" s="8" t="s">
        <v>83</v>
      </c>
      <c r="D1" s="8" t="s">
        <v>82</v>
      </c>
      <c r="E1" s="8" t="s">
        <v>84</v>
      </c>
    </row>
    <row r="2" spans="1:5" ht="15.75" thickTop="1" x14ac:dyDescent="0.25">
      <c r="A2" s="4" t="s">
        <v>76</v>
      </c>
      <c r="B2" s="32">
        <f>DATEVALUE(A2)</f>
        <v>43924</v>
      </c>
      <c r="D2" s="13" t="s">
        <v>85</v>
      </c>
      <c r="E2" s="33">
        <f>TIMEVALUE(D2)</f>
        <v>0.76041666666666663</v>
      </c>
    </row>
    <row r="3" spans="1:5" x14ac:dyDescent="0.25">
      <c r="A3" s="4" t="s">
        <v>79</v>
      </c>
      <c r="B3" s="32">
        <f t="shared" ref="B3:B5" si="0">DATEVALUE(A3)</f>
        <v>43634</v>
      </c>
      <c r="D3" s="4" t="s">
        <v>86</v>
      </c>
      <c r="E3" s="33">
        <f>TIMEVALUE(D3)</f>
        <v>0.625</v>
      </c>
    </row>
    <row r="4" spans="1:5" x14ac:dyDescent="0.25">
      <c r="A4" s="4" t="s">
        <v>80</v>
      </c>
      <c r="B4" s="32">
        <f t="shared" si="0"/>
        <v>43902</v>
      </c>
    </row>
    <row r="5" spans="1:5" x14ac:dyDescent="0.25">
      <c r="A5" s="12" t="s">
        <v>78</v>
      </c>
      <c r="B5" s="32">
        <f t="shared" si="0"/>
        <v>43835</v>
      </c>
    </row>
    <row r="7" spans="1:5" x14ac:dyDescent="0.25">
      <c r="A7" s="4" t="s">
        <v>81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BD7E-8A96-416A-AFD5-FE2772376242}">
  <sheetPr>
    <tabColor theme="9" tint="-0.249977111117893"/>
  </sheetPr>
  <dimension ref="A1:E6"/>
  <sheetViews>
    <sheetView zoomScale="297" zoomScaleNormal="297" workbookViewId="0">
      <selection activeCell="C2" sqref="C2"/>
    </sheetView>
  </sheetViews>
  <sheetFormatPr defaultRowHeight="15" x14ac:dyDescent="0.25"/>
  <cols>
    <col min="1" max="1" width="13.42578125" bestFit="1" customWidth="1"/>
    <col min="2" max="2" width="12.7109375" bestFit="1" customWidth="1"/>
    <col min="3" max="3" width="17.42578125" bestFit="1" customWidth="1"/>
    <col min="5" max="5" width="23.42578125" customWidth="1"/>
  </cols>
  <sheetData>
    <row r="1" spans="1:5" ht="31.5" thickTop="1" thickBot="1" x14ac:dyDescent="0.3">
      <c r="A1" s="2" t="s">
        <v>66</v>
      </c>
      <c r="B1" s="2" t="s">
        <v>67</v>
      </c>
      <c r="C1" s="2" t="s">
        <v>68</v>
      </c>
      <c r="E1" s="8" t="s">
        <v>69</v>
      </c>
    </row>
    <row r="2" spans="1:5" ht="15.75" thickTop="1" x14ac:dyDescent="0.25">
      <c r="A2" s="3">
        <v>43597</v>
      </c>
      <c r="B2" s="3">
        <v>43909</v>
      </c>
      <c r="C2">
        <f>NETWORKDAYS(A2,B2,E2:E6)</f>
        <v>221</v>
      </c>
      <c r="E2" s="3">
        <v>43600</v>
      </c>
    </row>
    <row r="3" spans="1:5" x14ac:dyDescent="0.25">
      <c r="E3" s="3">
        <v>43621</v>
      </c>
    </row>
    <row r="4" spans="1:5" x14ac:dyDescent="0.25">
      <c r="E4" s="3">
        <v>43715</v>
      </c>
    </row>
    <row r="5" spans="1:5" x14ac:dyDescent="0.25">
      <c r="E5" s="3">
        <v>43712</v>
      </c>
    </row>
    <row r="6" spans="1:5" x14ac:dyDescent="0.25">
      <c r="E6" s="3">
        <v>43884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240C-CE59-4BE6-A603-CB0ADBD54221}">
  <sheetPr>
    <tabColor theme="5"/>
  </sheetPr>
  <dimension ref="A1:H9"/>
  <sheetViews>
    <sheetView zoomScaleNormal="100" workbookViewId="0">
      <selection activeCell="F13" sqref="F13"/>
    </sheetView>
  </sheetViews>
  <sheetFormatPr defaultRowHeight="15" x14ac:dyDescent="0.25"/>
  <cols>
    <col min="1" max="1" width="10.5703125" bestFit="1" customWidth="1"/>
    <col min="3" max="4" width="10.5703125" bestFit="1" customWidth="1"/>
    <col min="5" max="5" width="15.7109375" customWidth="1"/>
    <col min="8" max="8" width="10.5703125" bestFit="1" customWidth="1"/>
  </cols>
  <sheetData>
    <row r="1" spans="1:8" ht="15.75" thickBot="1" x14ac:dyDescent="0.3"/>
    <row r="2" spans="1:8" ht="61.5" thickTop="1" thickBot="1" x14ac:dyDescent="0.3">
      <c r="A2" s="2" t="s">
        <v>70</v>
      </c>
      <c r="B2" s="2" t="s">
        <v>71</v>
      </c>
      <c r="C2" s="8" t="s">
        <v>72</v>
      </c>
      <c r="D2" s="8" t="s">
        <v>73</v>
      </c>
      <c r="E2" s="8" t="s">
        <v>74</v>
      </c>
      <c r="H2" s="9" t="s">
        <v>75</v>
      </c>
    </row>
    <row r="3" spans="1:8" ht="15.75" thickTop="1" x14ac:dyDescent="0.25">
      <c r="A3" s="3">
        <v>43909</v>
      </c>
      <c r="B3">
        <v>360</v>
      </c>
      <c r="C3" s="3">
        <f>A3+B3</f>
        <v>44269</v>
      </c>
      <c r="D3" s="3">
        <f>WORKDAY(A3,B3)</f>
        <v>44413</v>
      </c>
      <c r="E3" s="3">
        <f>WORKDAY(A3,B3,H3:H7)</f>
        <v>44419</v>
      </c>
      <c r="H3" s="3">
        <v>43936</v>
      </c>
    </row>
    <row r="4" spans="1:8" x14ac:dyDescent="0.25">
      <c r="H4" s="3">
        <v>43969</v>
      </c>
    </row>
    <row r="5" spans="1:8" x14ac:dyDescent="0.25">
      <c r="H5" s="3">
        <v>44002</v>
      </c>
    </row>
    <row r="6" spans="1:8" x14ac:dyDescent="0.25">
      <c r="H6" s="3">
        <v>44035</v>
      </c>
    </row>
    <row r="7" spans="1:8" x14ac:dyDescent="0.25">
      <c r="H7" s="3">
        <v>44068</v>
      </c>
    </row>
    <row r="8" spans="1:8" x14ac:dyDescent="0.25">
      <c r="H8" s="3"/>
    </row>
    <row r="9" spans="1:8" x14ac:dyDescent="0.25">
      <c r="H9" s="3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121C-BFF9-4770-8ED8-DCB43C57D7AA}">
  <dimension ref="A2:M26"/>
  <sheetViews>
    <sheetView workbookViewId="0">
      <selection activeCell="M13" activeCellId="1" sqref="J13 M13"/>
    </sheetView>
  </sheetViews>
  <sheetFormatPr defaultRowHeight="15" x14ac:dyDescent="0.25"/>
  <sheetData>
    <row r="2" spans="1:13" x14ac:dyDescent="0.25">
      <c r="A2" t="s">
        <v>110</v>
      </c>
      <c r="B2" t="s">
        <v>110</v>
      </c>
      <c r="C2" t="s">
        <v>110</v>
      </c>
      <c r="J2">
        <v>12</v>
      </c>
      <c r="M2">
        <v>45</v>
      </c>
    </row>
    <row r="3" spans="1:13" x14ac:dyDescent="0.25">
      <c r="A3" t="s">
        <v>110</v>
      </c>
      <c r="B3" t="s">
        <v>110</v>
      </c>
      <c r="C3" t="s">
        <v>110</v>
      </c>
      <c r="J3">
        <v>24</v>
      </c>
      <c r="M3">
        <v>65</v>
      </c>
    </row>
    <row r="4" spans="1:13" x14ac:dyDescent="0.25">
      <c r="A4" t="s">
        <v>110</v>
      </c>
      <c r="B4" t="s">
        <v>110</v>
      </c>
      <c r="C4" t="s">
        <v>110</v>
      </c>
      <c r="J4">
        <v>36</v>
      </c>
      <c r="M4">
        <v>85</v>
      </c>
    </row>
    <row r="5" spans="1:13" x14ac:dyDescent="0.25">
      <c r="A5" t="s">
        <v>110</v>
      </c>
      <c r="B5" t="s">
        <v>110</v>
      </c>
      <c r="C5" t="s">
        <v>110</v>
      </c>
      <c r="J5">
        <v>48</v>
      </c>
      <c r="M5">
        <v>105</v>
      </c>
    </row>
    <row r="6" spans="1:13" x14ac:dyDescent="0.25">
      <c r="A6" t="s">
        <v>110</v>
      </c>
      <c r="B6" t="s">
        <v>110</v>
      </c>
      <c r="C6" t="s">
        <v>110</v>
      </c>
      <c r="J6">
        <v>60</v>
      </c>
      <c r="M6">
        <v>125</v>
      </c>
    </row>
    <row r="7" spans="1:13" x14ac:dyDescent="0.25">
      <c r="A7" t="s">
        <v>110</v>
      </c>
      <c r="B7" t="s">
        <v>110</v>
      </c>
      <c r="C7" t="s">
        <v>110</v>
      </c>
      <c r="J7">
        <v>72</v>
      </c>
      <c r="M7">
        <v>145</v>
      </c>
    </row>
    <row r="8" spans="1:13" x14ac:dyDescent="0.25">
      <c r="A8" t="s">
        <v>110</v>
      </c>
      <c r="B8" t="s">
        <v>110</v>
      </c>
      <c r="C8" t="s">
        <v>110</v>
      </c>
      <c r="J8">
        <v>84</v>
      </c>
      <c r="M8">
        <v>165</v>
      </c>
    </row>
    <row r="9" spans="1:13" x14ac:dyDescent="0.25">
      <c r="A9" t="s">
        <v>110</v>
      </c>
      <c r="B9" t="s">
        <v>110</v>
      </c>
      <c r="C9" t="s">
        <v>110</v>
      </c>
      <c r="J9">
        <v>96</v>
      </c>
      <c r="M9">
        <v>185</v>
      </c>
    </row>
    <row r="10" spans="1:13" x14ac:dyDescent="0.25">
      <c r="A10" t="s">
        <v>110</v>
      </c>
      <c r="B10" t="s">
        <v>110</v>
      </c>
      <c r="C10" t="s">
        <v>110</v>
      </c>
      <c r="F10" t="s">
        <v>110</v>
      </c>
      <c r="G10" t="s">
        <v>110</v>
      </c>
      <c r="H10" t="s">
        <v>110</v>
      </c>
      <c r="J10">
        <v>108</v>
      </c>
      <c r="M10">
        <v>205</v>
      </c>
    </row>
    <row r="11" spans="1:13" x14ac:dyDescent="0.25">
      <c r="A11" t="s">
        <v>110</v>
      </c>
      <c r="B11" t="s">
        <v>110</v>
      </c>
      <c r="C11" t="s">
        <v>110</v>
      </c>
      <c r="F11" t="s">
        <v>110</v>
      </c>
      <c r="G11" t="s">
        <v>110</v>
      </c>
      <c r="H11" t="s">
        <v>110</v>
      </c>
      <c r="J11">
        <v>120</v>
      </c>
      <c r="M11">
        <v>225</v>
      </c>
    </row>
    <row r="12" spans="1:13" x14ac:dyDescent="0.25">
      <c r="F12" t="s">
        <v>110</v>
      </c>
      <c r="G12" t="s">
        <v>110</v>
      </c>
      <c r="H12" t="s">
        <v>110</v>
      </c>
      <c r="J12">
        <v>132</v>
      </c>
      <c r="M12">
        <v>245</v>
      </c>
    </row>
    <row r="13" spans="1:13" x14ac:dyDescent="0.25">
      <c r="F13" t="s">
        <v>110</v>
      </c>
      <c r="G13" t="s">
        <v>110</v>
      </c>
      <c r="H13" t="s">
        <v>110</v>
      </c>
      <c r="J13">
        <f>SUM(J2:J12)</f>
        <v>792</v>
      </c>
      <c r="M13">
        <f>SUM(M2:M12)</f>
        <v>1595</v>
      </c>
    </row>
    <row r="20" spans="8:12" x14ac:dyDescent="0.25">
      <c r="H20" t="s">
        <v>110</v>
      </c>
    </row>
    <row r="21" spans="8:12" x14ac:dyDescent="0.25">
      <c r="H21" t="s">
        <v>110</v>
      </c>
    </row>
    <row r="22" spans="8:12" x14ac:dyDescent="0.25">
      <c r="J22" t="s">
        <v>110</v>
      </c>
      <c r="K22" t="s">
        <v>110</v>
      </c>
      <c r="L22" t="s">
        <v>110</v>
      </c>
    </row>
    <row r="23" spans="8:12" x14ac:dyDescent="0.25">
      <c r="J23" t="s">
        <v>110</v>
      </c>
      <c r="K23" t="s">
        <v>110</v>
      </c>
      <c r="L23" t="s">
        <v>110</v>
      </c>
    </row>
    <row r="24" spans="8:12" x14ac:dyDescent="0.25">
      <c r="J24" t="s">
        <v>110</v>
      </c>
      <c r="K24" t="s">
        <v>110</v>
      </c>
      <c r="L24" t="s">
        <v>110</v>
      </c>
    </row>
    <row r="25" spans="8:12" x14ac:dyDescent="0.25">
      <c r="J25" t="s">
        <v>110</v>
      </c>
      <c r="K25" t="s">
        <v>110</v>
      </c>
      <c r="L25" t="s">
        <v>110</v>
      </c>
    </row>
    <row r="26" spans="8:12" x14ac:dyDescent="0.25">
      <c r="J26" t="s">
        <v>110</v>
      </c>
      <c r="K26" t="s">
        <v>110</v>
      </c>
      <c r="L26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99F2-B491-4C31-B913-B02F6EDF0FDF}">
  <dimension ref="A1:E11"/>
  <sheetViews>
    <sheetView zoomScale="151" zoomScaleNormal="400" workbookViewId="0">
      <selection activeCell="B7" sqref="B7"/>
    </sheetView>
  </sheetViews>
  <sheetFormatPr defaultRowHeight="15" x14ac:dyDescent="0.25"/>
  <cols>
    <col min="1" max="1" width="11" bestFit="1" customWidth="1"/>
    <col min="2" max="2" width="20.140625" customWidth="1"/>
    <col min="3" max="3" width="16.140625" customWidth="1"/>
    <col min="5" max="5" width="28.42578125" customWidth="1"/>
  </cols>
  <sheetData>
    <row r="1" spans="1:5" ht="45.6" customHeight="1" thickTop="1" thickBot="1" x14ac:dyDescent="0.3">
      <c r="A1" s="8" t="s">
        <v>102</v>
      </c>
      <c r="B1" s="8" t="s">
        <v>103</v>
      </c>
      <c r="C1" s="8" t="s">
        <v>105</v>
      </c>
      <c r="E1" s="20" t="s">
        <v>104</v>
      </c>
    </row>
    <row r="2" spans="1:5" ht="15.75" thickTop="1" x14ac:dyDescent="0.25">
      <c r="A2" s="3">
        <v>43863</v>
      </c>
      <c r="B2" s="15">
        <f>A2-DAY(A2)</f>
        <v>43861</v>
      </c>
      <c r="C2" s="19">
        <f>A2-DAY(A2)+1</f>
        <v>43862</v>
      </c>
    </row>
    <row r="3" spans="1:5" x14ac:dyDescent="0.25">
      <c r="A3" s="3">
        <v>43903</v>
      </c>
      <c r="C3" s="19">
        <f t="shared" ref="C3:C5" si="0">A3-DAY(A3)+1</f>
        <v>43891</v>
      </c>
    </row>
    <row r="4" spans="1:5" x14ac:dyDescent="0.25">
      <c r="A4" s="3">
        <v>43943</v>
      </c>
      <c r="C4" s="19">
        <f t="shared" si="0"/>
        <v>43922</v>
      </c>
    </row>
    <row r="5" spans="1:5" x14ac:dyDescent="0.25">
      <c r="A5" s="3">
        <v>43983</v>
      </c>
      <c r="C5" s="19">
        <f t="shared" si="0"/>
        <v>43983</v>
      </c>
    </row>
    <row r="6" spans="1:5" x14ac:dyDescent="0.25">
      <c r="A6" s="3">
        <v>44023</v>
      </c>
      <c r="B6" s="15">
        <f>EOMONTH(A6,-1)</f>
        <v>44012</v>
      </c>
      <c r="C6" s="19">
        <f>EOMONTH(A6,-1)+1</f>
        <v>44013</v>
      </c>
    </row>
    <row r="7" spans="1:5" x14ac:dyDescent="0.25">
      <c r="A7" s="3">
        <v>44063</v>
      </c>
      <c r="B7" s="15">
        <f t="shared" ref="B7:B11" si="1">EOMONTH(A7,-1)</f>
        <v>44043</v>
      </c>
      <c r="C7" s="19">
        <f t="shared" ref="C7:C11" si="2">EOMONTH(A7,-1)+1</f>
        <v>44044</v>
      </c>
    </row>
    <row r="8" spans="1:5" x14ac:dyDescent="0.25">
      <c r="A8" s="3">
        <v>44103</v>
      </c>
      <c r="B8" s="15">
        <f t="shared" si="1"/>
        <v>44074</v>
      </c>
      <c r="C8" s="19">
        <f t="shared" si="2"/>
        <v>44075</v>
      </c>
    </row>
    <row r="9" spans="1:5" x14ac:dyDescent="0.25">
      <c r="A9" s="3">
        <v>44143</v>
      </c>
      <c r="B9" s="15">
        <f t="shared" si="1"/>
        <v>44135</v>
      </c>
      <c r="C9" s="19">
        <f t="shared" si="2"/>
        <v>44136</v>
      </c>
    </row>
    <row r="10" spans="1:5" x14ac:dyDescent="0.25">
      <c r="A10" s="3">
        <v>44183</v>
      </c>
      <c r="B10" s="15">
        <f t="shared" si="1"/>
        <v>44165</v>
      </c>
      <c r="C10" s="19">
        <f t="shared" si="2"/>
        <v>44166</v>
      </c>
    </row>
    <row r="11" spans="1:5" x14ac:dyDescent="0.25">
      <c r="A11" s="3">
        <v>44223</v>
      </c>
      <c r="B11" s="15">
        <f t="shared" si="1"/>
        <v>44196</v>
      </c>
      <c r="C11" s="19">
        <f t="shared" si="2"/>
        <v>44197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Dates and Times - BASICS</vt:lpstr>
      <vt:lpstr>Date Time - Basic Calculation</vt:lpstr>
      <vt:lpstr>Weekday</vt:lpstr>
      <vt:lpstr>DateDif</vt:lpstr>
      <vt:lpstr>DateValue and TimeValue</vt:lpstr>
      <vt:lpstr>NETWORK DAYS</vt:lpstr>
      <vt:lpstr>WorkDay</vt:lpstr>
      <vt:lpstr>Sheet2</vt:lpstr>
      <vt:lpstr>Day, EOMONTH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Rawat</dc:creator>
  <cp:lastModifiedBy>Alan Murray</cp:lastModifiedBy>
  <dcterms:created xsi:type="dcterms:W3CDTF">2020-03-19T05:48:18Z</dcterms:created>
  <dcterms:modified xsi:type="dcterms:W3CDTF">2020-03-20T09:43:09Z</dcterms:modified>
</cp:coreProperties>
</file>