
<file path=[Content_Types].xml><?xml version="1.0" encoding="utf-8"?>
<Types xmlns="http://schemas.openxmlformats.org/package/2006/content-types">
  <Default Extension="0590cf2a1c7526a2ed1403b80a7c694b" ContentType="image/jpeg"/>
  <Default Extension="08d481ce2e6378c8b3492a5438438208" ContentType="image/jpeg"/>
  <Default Extension="1a33b5115bfc290abc8869de29ebd567" ContentType="image/jpeg"/>
  <Default Extension="1lDz58" ContentType="image/jpeg"/>
  <Default Extension="32ccc3069387813a1cebca9111bc6498" ContentType="image/jpeg"/>
  <Default Extension="3386bc8d96f35351f9956787a1c677c6" ContentType="image/jpeg"/>
  <Default Extension="emf" ContentType="image/x-emf"/>
  <Default Extension="IJoB2IAflCzjheZJfaz5mfzEWw5jRcoWEgDQz1yU2Yk" ContentType="image/jpeg"/>
  <Default Extension="mTs9AdlNDLziaMN3BIhJpWCGZaOOUwqIR2jN3FJEeTw"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richPivotRecords1.xml" ContentType="application/vnd.openxmlformats-officedocument.spreadsheetml.richPivot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slicers/slicer1.xml" ContentType="application/vnd.ms-excel.slicer+xml"/>
  <Override PartName="/xl/featurePropertyBag/featurePropertyBag.xml" ContentType="application/vnd.ms-excel.featurepropertyba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mc:AlternateContent xmlns:mc="http://schemas.openxmlformats.org/markup-compatibility/2006">
    <mc:Choice Requires="x15">
      <x15ac:absPath xmlns:x15ac="http://schemas.microsoft.com/office/spreadsheetml/2010/11/ac" url="/Users/momentman/Downloads/"/>
    </mc:Choice>
  </mc:AlternateContent>
  <xr:revisionPtr revIDLastSave="0" documentId="13_ncr:1_{F06D15D0-487C-EC41-A89B-52A2A1C69961}" xr6:coauthVersionLast="47" xr6:coauthVersionMax="47" xr10:uidLastSave="{00000000-0000-0000-0000-000000000000}"/>
  <bookViews>
    <workbookView xWindow="30280" yWindow="500" windowWidth="38300" windowHeight="19360" tabRatio="660" firstSheet="5" activeTab="1" xr2:uid="{5CED44F6-731D-4F1D-8411-7C51D2334184}"/>
  </bookViews>
  <sheets>
    <sheet name="Outline" sheetId="13" r:id="rId1"/>
    <sheet name="Introduction" sheetId="12" r:id="rId2"/>
    <sheet name="Groupby" sheetId="1" r:id="rId3"/>
    <sheet name="Pivotby" sheetId="2" r:id="rId4"/>
    <sheet name="Groupby_optarg" sheetId="30" r:id="rId5"/>
    <sheet name="GroupBY-OptArg2" sheetId="32" r:id="rId6"/>
    <sheet name="GroupBY-CondFormat" sheetId="10" r:id="rId7"/>
    <sheet name="GroupBy-Image_Geo" sheetId="5" r:id="rId8"/>
    <sheet name="Groupby-YEAR" sheetId="26" r:id="rId9"/>
    <sheet name="Excel-Challenge" sheetId="4" r:id="rId10"/>
    <sheet name="Summarize_textValues" sheetId="7" r:id="rId11"/>
    <sheet name="ArrayToText" sheetId="25" r:id="rId12"/>
    <sheet name="MimicPVTDates" sheetId="38" r:id="rId13"/>
    <sheet name="Checkboxes" sheetId="6" r:id="rId14"/>
    <sheet name="DrillDown" sheetId="37" r:id="rId15"/>
    <sheet name="FilterDemo" sheetId="36" r:id="rId16"/>
    <sheet name="Filters" sheetId="16" state="hidden" r:id="rId17"/>
    <sheet name="Dynamic Dashboard" sheetId="34" r:id="rId18"/>
    <sheet name="Filters-Slicers" sheetId="11" r:id="rId19"/>
    <sheet name="Source" sheetId="17" r:id="rId20"/>
    <sheet name="HiddenRows" sheetId="18" r:id="rId21"/>
  </sheets>
  <definedNames>
    <definedName name="_xlnm._FilterDatabase" localSheetId="9" hidden="1">'Excel-Challenge'!$D$5:$F$10</definedName>
    <definedName name="DataHeaders" localSheetId="14">SalesReps[#Headers]</definedName>
    <definedName name="DataHeaders" localSheetId="17">SalesReps[#Headers]</definedName>
    <definedName name="DataHeaders" localSheetId="15">optArgTable[#Headers]</definedName>
    <definedName name="DataHeaders" localSheetId="16">SalesReps[#Headers]</definedName>
    <definedName name="DataHeaders" localSheetId="4">SalesReps[#Headers]</definedName>
    <definedName name="DataHeaders" localSheetId="5">optArgTable[#Headers]</definedName>
    <definedName name="DataHeaders" localSheetId="8">SalesReps[#Headers]</definedName>
    <definedName name="DataHeaders" localSheetId="12">SalesReps[#Headers]</definedName>
    <definedName name="DataHeaders" localSheetId="19">SourceSales[#Headers]</definedName>
    <definedName name="DataHeaders">SalesReps[#Headers]</definedName>
    <definedName name="ExpDates">_xlfn.LAMBDA(_xlpm.x,_xlfn.HSTACK(YEAR(_xlpm.x),"Qtr"&amp;INT(MONTH(_xlpm.x)/3),TEXT(_xlpm.x,"mmm")))</definedName>
    <definedName name="lambnot" localSheetId="3">_xlfn.LAMBDA(_xlpm.a,_xlpm.b,_xlop.c,_xlpm.a + _xlpm.b + _xlpm.c)</definedName>
    <definedName name="lambnot">_xlfn.LAMBDA(_xlpm.a,_xlpm.b,_xlop.c,_xlpm.a + _xlpm.b + _xlpm.c)</definedName>
    <definedName name="RngPix">IF(#REF!=0,'Filters-Slicers'!XFB2,'Filters-Slicers'!$B$6:$H$15)</definedName>
    <definedName name="ShowRng" localSheetId="12">IF(MimicPVTDates!#REF!,_xlfn.TAKE(Source!$B$3:$I$213,30),Source!$XFD$1)</definedName>
    <definedName name="ShowRng">IF(DrillDown!$E$3,_xlfn.TAKE(Source!$B$3:$I$213,30),Source!$XFD$1)</definedName>
    <definedName name="Slicer_Country">#N/A</definedName>
  </definedNames>
  <calcPr calcId="191029"/>
  <pivotCaches>
    <pivotCache cacheId="8" r:id="rId22"/>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2" l="1" a="1"/>
  <c r="L7" i="32" s="1"/>
  <c r="AI3" i="32" s="1"/>
  <c r="AI4" i="32" s="1" a="1"/>
  <c r="AI4" i="32" s="1"/>
  <c r="M15" i="36" a="1"/>
  <c r="M15" i="36" s="1"/>
  <c r="E7" i="38" a="1"/>
  <c r="E7" i="38" s="1"/>
  <c r="L7" i="38" a="1"/>
  <c r="L7" i="38" s="1"/>
  <c r="L4" i="25" a="1"/>
  <c r="L4" i="25" s="1"/>
  <c r="E5" i="7" a="1"/>
  <c r="E5" i="7" s="1"/>
  <c r="G5" i="26" a="1"/>
  <c r="G5" i="26" s="1"/>
  <c r="K5" i="5" a="1"/>
  <c r="K5" i="5" s="1"/>
  <c r="J19" i="5" a="1"/>
  <c r="J19" i="5" s="1"/>
  <c r="H19" i="5" a="1"/>
  <c r="H19" i="5" s="1"/>
  <c r="G19" i="5" a="1"/>
  <c r="G19" i="5" s="1"/>
  <c r="G5" i="5" a="1"/>
  <c r="G5" i="5" s="1"/>
  <c r="J6" i="30" a="1"/>
  <c r="J6" i="30" s="1"/>
  <c r="G6" i="30" a="1"/>
  <c r="G6" i="30" s="1"/>
  <c r="D6" i="30" a="1"/>
  <c r="D6" i="30" s="1"/>
  <c r="F5" i="2" a="1"/>
  <c r="F5" i="2" s="1"/>
  <c r="L6" i="1" a="1"/>
  <c r="L6" i="1" s="1"/>
  <c r="D6" i="1" a="1"/>
  <c r="D6" i="1" s="1"/>
  <c r="C5" i="37" a="1"/>
  <c r="C5" i="37" s="1"/>
  <c r="K11" i="6" a="1"/>
  <c r="K11" i="6" s="1"/>
  <c r="H4" i="4" a="1"/>
  <c r="H4" i="4" s="1"/>
  <c r="K4" i="10" a="1"/>
  <c r="K4" i="10" s="1"/>
  <c r="R8" i="36" a="1"/>
  <c r="R8" i="36" s="1"/>
  <c r="Q8" i="36" a="1"/>
  <c r="Q8" i="36" s="1"/>
  <c r="C4" i="34" a="1"/>
  <c r="C4" i="34" s="1"/>
  <c r="E3" i="34" s="1" a="1"/>
  <c r="E3" i="34" s="1"/>
  <c r="P5" i="34" a="1"/>
  <c r="P5" i="34" s="1"/>
  <c r="L4" i="6" a="1"/>
  <c r="L4" i="6" s="1"/>
  <c r="AJ3" i="32" a="1"/>
  <c r="AJ3" i="32" s="1"/>
  <c r="S3" i="16" a="1"/>
  <c r="S3" i="16" s="1"/>
  <c r="B6" i="16" a="1"/>
  <c r="B6" i="16" s="1"/>
  <c r="B3" i="37" l="1" a="1"/>
  <c r="B3" i="37" s="1"/>
  <c r="B6" i="11" a="1"/>
  <c r="B6" i="11" s="1"/>
  <c r="J20" i="18"/>
  <c r="J21" i="18"/>
  <c r="J22" i="18"/>
  <c r="J23" i="18"/>
  <c r="J24" i="18"/>
  <c r="J25" i="18"/>
  <c r="J26" i="18"/>
  <c r="J27" i="18"/>
  <c r="J28" i="18"/>
  <c r="J29" i="18"/>
  <c r="J30" i="18"/>
  <c r="J31" i="18"/>
  <c r="J32" i="18"/>
  <c r="J19" i="18"/>
  <c r="B19" i="18" a="1"/>
  <c r="B19" i="18" s="1"/>
  <c r="AA3" i="16" a="1"/>
  <c r="AA3" i="16" s="1"/>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532" i="17"/>
  <c r="J533" i="17"/>
  <c r="J534" i="17"/>
  <c r="J535" i="17"/>
  <c r="J536" i="17"/>
  <c r="J537" i="17"/>
  <c r="J538" i="17"/>
  <c r="J539" i="17"/>
  <c r="J540" i="17"/>
  <c r="J541" i="17"/>
  <c r="J542" i="17"/>
  <c r="J543" i="17"/>
  <c r="J544" i="17"/>
  <c r="J545" i="17"/>
  <c r="J546" i="17"/>
  <c r="J547" i="17"/>
  <c r="J548" i="17"/>
  <c r="J549" i="17"/>
  <c r="J550" i="17"/>
  <c r="J551" i="17"/>
  <c r="J552" i="17"/>
  <c r="J553" i="17"/>
  <c r="J554" i="17"/>
  <c r="J555" i="17"/>
  <c r="J556" i="17"/>
  <c r="J557" i="17"/>
  <c r="J558" i="17"/>
  <c r="J559" i="17"/>
  <c r="J560" i="17"/>
  <c r="J561" i="17"/>
  <c r="J562" i="17"/>
  <c r="J563" i="17"/>
  <c r="J564" i="17"/>
  <c r="J565" i="17"/>
  <c r="J566" i="17"/>
  <c r="J567" i="17"/>
  <c r="J568" i="17"/>
  <c r="J569" i="17"/>
  <c r="J570" i="17"/>
  <c r="J571" i="17"/>
  <c r="J572" i="17"/>
  <c r="J573" i="17"/>
  <c r="J574" i="17"/>
  <c r="J575" i="17"/>
  <c r="J576" i="17"/>
  <c r="J577" i="17"/>
  <c r="J578" i="17"/>
  <c r="J579" i="17"/>
  <c r="J580" i="17"/>
  <c r="J581" i="17"/>
  <c r="J582" i="17"/>
  <c r="J583" i="17"/>
  <c r="J584" i="17"/>
  <c r="J585" i="17"/>
  <c r="J586" i="17"/>
  <c r="J587" i="17"/>
  <c r="J588" i="17"/>
  <c r="J589" i="17"/>
  <c r="J590" i="17"/>
  <c r="J591" i="17"/>
  <c r="J592" i="17"/>
  <c r="J593" i="17"/>
  <c r="J594" i="17"/>
  <c r="J595" i="17"/>
  <c r="J596" i="17"/>
  <c r="J597" i="17"/>
  <c r="J598" i="17"/>
  <c r="J599" i="17"/>
  <c r="J600" i="17"/>
  <c r="J601" i="17"/>
  <c r="J602" i="17"/>
  <c r="J603" i="17"/>
  <c r="J604" i="17"/>
  <c r="J605" i="17"/>
  <c r="J606" i="17"/>
  <c r="J607" i="17"/>
  <c r="J608" i="17"/>
  <c r="J609" i="17"/>
  <c r="J610" i="17"/>
  <c r="J611" i="17"/>
  <c r="J612" i="17"/>
  <c r="J613" i="17"/>
  <c r="J614" i="17"/>
  <c r="J615" i="17"/>
  <c r="J616" i="17"/>
  <c r="J617" i="17"/>
  <c r="J618" i="17"/>
  <c r="J619" i="17"/>
  <c r="J620" i="17"/>
  <c r="J621" i="17"/>
  <c r="J622" i="17"/>
  <c r="J623" i="17"/>
  <c r="J624" i="17"/>
  <c r="J625" i="17"/>
  <c r="J626" i="17"/>
  <c r="J627" i="17"/>
  <c r="J628" i="17"/>
  <c r="J629" i="17"/>
  <c r="J630" i="17"/>
  <c r="J631" i="17"/>
  <c r="J632" i="17"/>
  <c r="J633" i="17"/>
  <c r="J634" i="17"/>
  <c r="J635" i="17"/>
  <c r="J636" i="17"/>
  <c r="J637" i="17"/>
  <c r="J638" i="17"/>
  <c r="J639" i="17"/>
  <c r="J640" i="17"/>
  <c r="J641" i="17"/>
  <c r="J642" i="17"/>
  <c r="J643" i="17"/>
  <c r="J644" i="17"/>
  <c r="J645" i="17"/>
  <c r="J646" i="17"/>
  <c r="J647" i="17"/>
  <c r="J648" i="17"/>
  <c r="J649" i="17"/>
  <c r="J650" i="17"/>
  <c r="J651" i="17"/>
  <c r="J652" i="17"/>
  <c r="J653" i="17"/>
  <c r="J654" i="17"/>
  <c r="J655" i="17"/>
  <c r="J656" i="17"/>
  <c r="J657" i="17"/>
  <c r="J658" i="17"/>
  <c r="J659" i="17"/>
  <c r="J660" i="17"/>
  <c r="J661" i="17"/>
  <c r="J662" i="17"/>
  <c r="J663" i="17"/>
  <c r="J664" i="17"/>
  <c r="J665" i="17"/>
  <c r="J666" i="17"/>
  <c r="J667" i="17"/>
  <c r="J668" i="17"/>
  <c r="J669" i="17"/>
  <c r="J670" i="17"/>
  <c r="J671" i="17"/>
  <c r="J672" i="17"/>
  <c r="J673" i="17"/>
  <c r="J674" i="17"/>
  <c r="J675" i="17"/>
  <c r="J676" i="17"/>
  <c r="J677" i="17"/>
  <c r="J678" i="17"/>
  <c r="J679" i="17"/>
  <c r="J680" i="17"/>
  <c r="J681" i="17"/>
  <c r="J682" i="17"/>
  <c r="J683" i="17"/>
  <c r="J684" i="17"/>
  <c r="J685" i="17"/>
  <c r="J686" i="17"/>
  <c r="J687" i="17"/>
  <c r="J688" i="17"/>
  <c r="J689" i="17"/>
  <c r="J690" i="17"/>
  <c r="J691" i="17"/>
  <c r="J692" i="17"/>
  <c r="J693" i="17"/>
  <c r="J694" i="17"/>
  <c r="J695" i="17"/>
  <c r="J696" i="17"/>
  <c r="J697" i="17"/>
  <c r="J698" i="17"/>
  <c r="J699" i="17"/>
  <c r="J700" i="17"/>
  <c r="J701" i="17"/>
  <c r="J702" i="17"/>
  <c r="J703" i="17"/>
  <c r="J704" i="17"/>
  <c r="J705" i="17"/>
  <c r="J706" i="17"/>
  <c r="J707" i="17"/>
  <c r="J708" i="17"/>
  <c r="J709" i="17"/>
  <c r="J710" i="17"/>
  <c r="J711" i="17"/>
  <c r="J712" i="17"/>
  <c r="J713" i="17"/>
  <c r="J714" i="17"/>
  <c r="J715" i="17"/>
  <c r="J716" i="17"/>
  <c r="J717" i="17"/>
  <c r="J718" i="17"/>
  <c r="J719" i="17"/>
  <c r="J720" i="17"/>
  <c r="J721" i="17"/>
  <c r="J722" i="17"/>
  <c r="J723" i="17"/>
  <c r="J724" i="17"/>
  <c r="J725" i="17"/>
  <c r="J726" i="17"/>
  <c r="J727" i="17"/>
  <c r="J728" i="17"/>
  <c r="J729" i="17"/>
  <c r="J730" i="17"/>
  <c r="J731" i="17"/>
  <c r="J732" i="17"/>
  <c r="J733" i="17"/>
  <c r="J734" i="17"/>
  <c r="J735" i="17"/>
  <c r="J736" i="17"/>
  <c r="J737" i="17"/>
  <c r="J738" i="17"/>
  <c r="J739" i="17"/>
  <c r="J740" i="17"/>
  <c r="J741" i="17"/>
  <c r="J742" i="17"/>
  <c r="J743" i="17"/>
  <c r="J744" i="17"/>
  <c r="J745" i="17"/>
  <c r="J746" i="17"/>
  <c r="J747" i="17"/>
  <c r="J748" i="17"/>
  <c r="J749" i="17"/>
  <c r="J750" i="17"/>
  <c r="J751" i="17"/>
  <c r="J752" i="17"/>
  <c r="J753" i="17"/>
  <c r="J754" i="17"/>
  <c r="J755" i="17"/>
  <c r="J756" i="17"/>
  <c r="J757" i="17"/>
  <c r="J758" i="17"/>
  <c r="J759" i="17"/>
  <c r="J760" i="17"/>
  <c r="J761" i="17"/>
  <c r="J762" i="17"/>
  <c r="J763" i="17"/>
  <c r="J764" i="17"/>
  <c r="J765" i="17"/>
  <c r="J766" i="17"/>
  <c r="J767" i="17"/>
  <c r="J768" i="17"/>
  <c r="J769" i="17"/>
  <c r="J770" i="17"/>
  <c r="J771" i="17"/>
  <c r="J772" i="17"/>
  <c r="J773" i="17"/>
  <c r="J774" i="17"/>
  <c r="J775" i="17"/>
  <c r="J776" i="17"/>
  <c r="J777" i="17"/>
  <c r="J778" i="17"/>
  <c r="J779" i="17"/>
  <c r="J780" i="17"/>
  <c r="J781" i="17"/>
  <c r="J782" i="17"/>
  <c r="J783" i="17"/>
  <c r="J784" i="17"/>
  <c r="J785" i="17"/>
  <c r="J786" i="17"/>
  <c r="J787" i="17"/>
  <c r="J788" i="17"/>
  <c r="J398" i="17"/>
  <c r="B396" i="17" a="1"/>
  <c r="B396" i="1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4">
    <bk>
      <extLst>
        <ext uri="{3e2802c4-a4d2-4d8b-9148-e3be6c30e623}">
          <xlrd:rvb i="0"/>
        </ext>
      </extLst>
    </bk>
    <bk>
      <extLst>
        <ext uri="{3e2802c4-a4d2-4d8b-9148-e3be6c30e623}">
          <xlrd:rvb i="96"/>
        </ext>
      </extLst>
    </bk>
    <bk>
      <extLst>
        <ext uri="{3e2802c4-a4d2-4d8b-9148-e3be6c30e623}">
          <xlrd:rvb i="177"/>
        </ext>
      </extLst>
    </bk>
    <bk>
      <extLst>
        <ext uri="{3e2802c4-a4d2-4d8b-9148-e3be6c30e623}">
          <xlrd:rvb i="178"/>
        </ext>
      </extLst>
    </bk>
    <bk>
      <extLst>
        <ext uri="{3e2802c4-a4d2-4d8b-9148-e3be6c30e623}">
          <xlrd:rvb i="226"/>
        </ext>
      </extLst>
    </bk>
    <bk>
      <extLst>
        <ext uri="{3e2802c4-a4d2-4d8b-9148-e3be6c30e623}">
          <xlrd:rvb i="310"/>
        </ext>
      </extLst>
    </bk>
    <bk>
      <extLst>
        <ext uri="{3e2802c4-a4d2-4d8b-9148-e3be6c30e623}">
          <xlrd:rvb i="311"/>
        </ext>
      </extLst>
    </bk>
    <bk>
      <extLst>
        <ext uri="{3e2802c4-a4d2-4d8b-9148-e3be6c30e623}">
          <xlrd:rvb i="410"/>
        </ext>
      </extLst>
    </bk>
    <bk>
      <extLst>
        <ext uri="{3e2802c4-a4d2-4d8b-9148-e3be6c30e623}">
          <xlrd:rvb i="411"/>
        </ext>
      </extLst>
    </bk>
    <bk>
      <extLst>
        <ext uri="{3e2802c4-a4d2-4d8b-9148-e3be6c30e623}">
          <xlrd:rvb i="472"/>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739"/>
        </ext>
      </extLst>
    </bk>
    <bk>
      <extLst>
        <ext uri="{3e2802c4-a4d2-4d8b-9148-e3be6c30e623}">
          <xlrd:rvb i="15"/>
        </ext>
      </extLst>
    </bk>
    <bk>
      <extLst>
        <ext uri="{3e2802c4-a4d2-4d8b-9148-e3be6c30e623}">
          <xlrd:rvb i="193"/>
        </ext>
      </extLst>
    </bk>
    <bk>
      <extLst>
        <ext uri="{3e2802c4-a4d2-4d8b-9148-e3be6c30e623}">
          <xlrd:rvb i="426"/>
        </ext>
      </extLst>
    </bk>
    <bk>
      <extLst>
        <ext uri="{3e2802c4-a4d2-4d8b-9148-e3be6c30e623}">
          <xlrd:rvb i="111"/>
        </ext>
      </extLst>
    </bk>
    <bk>
      <extLst>
        <ext uri="{3e2802c4-a4d2-4d8b-9148-e3be6c30e623}">
          <xlrd:rvb i="241"/>
        </ext>
      </extLst>
    </bk>
    <bk>
      <extLst>
        <ext uri="{3e2802c4-a4d2-4d8b-9148-e3be6c30e623}">
          <xlrd:rvb i="326"/>
        </ext>
      </extLst>
    </bk>
    <bk>
      <extLst>
        <ext uri="{3e2802c4-a4d2-4d8b-9148-e3be6c30e623}">
          <xlrd:rvb i="487"/>
        </ext>
      </extLst>
    </bk>
    <bk>
      <extLst>
        <ext uri="{3e2802c4-a4d2-4d8b-9148-e3be6c30e623}">
          <xlrd:rvb i="548"/>
        </ext>
      </extLst>
    </bk>
  </futureMetadata>
  <cellMetadata count="1">
    <bk>
      <rc t="1" v="0"/>
    </bk>
  </cellMetadata>
  <valueMetadata count="24">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valueMetadata>
</metadata>
</file>

<file path=xl/sharedStrings.xml><?xml version="1.0" encoding="utf-8"?>
<sst xmlns="http://schemas.openxmlformats.org/spreadsheetml/2006/main" count="10278" uniqueCount="269">
  <si>
    <t>Sales person</t>
  </si>
  <si>
    <t>Sales</t>
  </si>
  <si>
    <t>James</t>
  </si>
  <si>
    <t>John</t>
  </si>
  <si>
    <t>Jack</t>
  </si>
  <si>
    <t>Jason</t>
  </si>
  <si>
    <t>Jensen</t>
  </si>
  <si>
    <t>Johnson</t>
  </si>
  <si>
    <t>Jacques</t>
  </si>
  <si>
    <t>john</t>
  </si>
  <si>
    <t>Date</t>
  </si>
  <si>
    <t>Location</t>
  </si>
  <si>
    <t>Sales ($)</t>
  </si>
  <si>
    <t>London</t>
  </si>
  <si>
    <t>Abuja</t>
  </si>
  <si>
    <t>Rome</t>
  </si>
  <si>
    <t>Paris</t>
  </si>
  <si>
    <t>Lagos</t>
  </si>
  <si>
    <t>Brussels</t>
  </si>
  <si>
    <t>Answer Expected</t>
  </si>
  <si>
    <t>Year</t>
  </si>
  <si>
    <t>Half</t>
  </si>
  <si>
    <t>Min Date</t>
  </si>
  <si>
    <t>Max Date</t>
  </si>
  <si>
    <t>1H</t>
  </si>
  <si>
    <t>2H</t>
  </si>
  <si>
    <t>Name</t>
  </si>
  <si>
    <t>Nigeria</t>
  </si>
  <si>
    <t>United Kingdom</t>
  </si>
  <si>
    <t>France</t>
  </si>
  <si>
    <t>Japan</t>
  </si>
  <si>
    <t>John Doe</t>
  </si>
  <si>
    <t>James Bald</t>
  </si>
  <si>
    <t>Jimmy Grid</t>
  </si>
  <si>
    <t>Excel Jordan</t>
  </si>
  <si>
    <t>Ashley Rand</t>
  </si>
  <si>
    <t>Seveer Rashiv</t>
  </si>
  <si>
    <t>Jon Jones</t>
  </si>
  <si>
    <t>Cities visited</t>
  </si>
  <si>
    <t>Christiano Ronaldo</t>
  </si>
  <si>
    <t>Lionel Messi</t>
  </si>
  <si>
    <t>Vienna</t>
  </si>
  <si>
    <t>Wayne Rooney</t>
  </si>
  <si>
    <t>Berlin</t>
  </si>
  <si>
    <t>Zlatan Ibrahimovic</t>
  </si>
  <si>
    <t>Harry Kane</t>
  </si>
  <si>
    <t>Barcelona</t>
  </si>
  <si>
    <t>Romelu Lukaku</t>
  </si>
  <si>
    <t>Stockholm</t>
  </si>
  <si>
    <t>Steven Gerrard</t>
  </si>
  <si>
    <t>Kigali</t>
  </si>
  <si>
    <t>Johannesburg</t>
  </si>
  <si>
    <t>Los Angeles</t>
  </si>
  <si>
    <t>Rio De Janeiro</t>
  </si>
  <si>
    <t>Cities Visited (Concatenated)</t>
  </si>
  <si>
    <t>Sales Rep</t>
  </si>
  <si>
    <t>Product</t>
  </si>
  <si>
    <t>Quantity</t>
  </si>
  <si>
    <t>Continent</t>
  </si>
  <si>
    <t>Tokyo</t>
  </si>
  <si>
    <t>Milan</t>
  </si>
  <si>
    <t>Africa</t>
  </si>
  <si>
    <t>Asia</t>
  </si>
  <si>
    <t>Europe</t>
  </si>
  <si>
    <t>Rio de Janeiro</t>
  </si>
  <si>
    <t>South America</t>
  </si>
  <si>
    <t>Washington</t>
  </si>
  <si>
    <t>North America</t>
  </si>
  <si>
    <t>Boston</t>
  </si>
  <si>
    <t>New York</t>
  </si>
  <si>
    <t>Atlanta</t>
  </si>
  <si>
    <t>Houston</t>
  </si>
  <si>
    <t>White Choco</t>
  </si>
  <si>
    <t>Vanilla Cream</t>
  </si>
  <si>
    <t>Parfait</t>
  </si>
  <si>
    <t>Unsweetened Yoghurt</t>
  </si>
  <si>
    <t>Sosa Drinks</t>
  </si>
  <si>
    <t>Fruit Cake</t>
  </si>
  <si>
    <t>Banana bread</t>
  </si>
  <si>
    <t>Milk Shake</t>
  </si>
  <si>
    <t>Pizzas</t>
  </si>
  <si>
    <t>Fresh Juice</t>
  </si>
  <si>
    <t>Hannah</t>
  </si>
  <si>
    <t>Eugene</t>
  </si>
  <si>
    <t>Barbie</t>
  </si>
  <si>
    <t>Felix</t>
  </si>
  <si>
    <t>Godwin</t>
  </si>
  <si>
    <t>Debra</t>
  </si>
  <si>
    <t>Charlie</t>
  </si>
  <si>
    <t>Alex</t>
  </si>
  <si>
    <t>Row</t>
  </si>
  <si>
    <t>Column</t>
  </si>
  <si>
    <t>GROUPBY &amp; PIVOTBY OVERVIEW</t>
  </si>
  <si>
    <t>Argument</t>
  </si>
  <si>
    <t>Description</t>
  </si>
  <si>
    <t>row_fields</t>
  </si>
  <si>
    <t>(required)</t>
  </si>
  <si>
    <t>A column-oriented array or range that contains the values which are used to group rows and generate row headers. </t>
  </si>
  <si>
    <t>The array or range may contain multiple columns. If so, the output will have multiple row group levels.</t>
  </si>
  <si>
    <t>col_fields</t>
  </si>
  <si>
    <t>A column-oriented array or range that contains the values which are used to group columns and generate column headers. </t>
  </si>
  <si>
    <t>The array or range may contain multiple columns. If so, the output will have multiple column group levels. </t>
  </si>
  <si>
    <t>values</t>
  </si>
  <si>
    <t>A column-oriented array or range of the data to aggregate.</t>
  </si>
  <si>
    <t>The array or range may contain multiple columns. If so, the output will have multiple aggregations.</t>
  </si>
  <si>
    <t>function</t>
  </si>
  <si>
    <t>A lambda function or eta reduced lambda (SUM, AVERAGE, COUNT, etc) that defines how to aggregate the values.</t>
  </si>
  <si>
    <t>A vector of lambdas can be provided. If so, the output will have multiple aggregations. The orientation of the vector will determine whether they are laid out row- or column-wise.</t>
  </si>
  <si>
    <t>field_headers</t>
  </si>
  <si>
    <r>
      <t>Note: </t>
    </r>
    <r>
      <rPr>
        <sz val="7"/>
        <color rgb="FF1E1E1E"/>
        <rFont val="Segoe UI"/>
        <family val="2"/>
      </rPr>
      <t>Automatic assumes the data contains headers based on the values argument. If the 1st value is text and the 2nd value is a number, then the data is assumed to have headers. Fields headers are shown if there are multiple row or column group levels.</t>
    </r>
  </si>
  <si>
    <t>row_total_depth</t>
  </si>
  <si>
    <t>Determines whether the row headers should contain totals. The possible values are:</t>
  </si>
  <si>
    <r>
      <t>Note: </t>
    </r>
    <r>
      <rPr>
        <sz val="7"/>
        <color rgb="FF1E1E1E"/>
        <rFont val="Segoe UI"/>
        <family val="2"/>
      </rPr>
      <t>For subtotals, </t>
    </r>
    <r>
      <rPr>
        <b/>
        <sz val="7"/>
        <color rgb="FF1E1E1E"/>
        <rFont val="Segoe UI"/>
        <family val="2"/>
      </rPr>
      <t>row_fields </t>
    </r>
    <r>
      <rPr>
        <sz val="7"/>
        <color rgb="FF1E1E1E"/>
        <rFont val="Segoe UI"/>
        <family val="2"/>
      </rPr>
      <t>must have at least 2 columns. Numbers greater than 2 are supported provided </t>
    </r>
    <r>
      <rPr>
        <b/>
        <sz val="7"/>
        <color rgb="FF1E1E1E"/>
        <rFont val="Segoe UI"/>
        <family val="2"/>
      </rPr>
      <t>row_field</t>
    </r>
    <r>
      <rPr>
        <sz val="7"/>
        <color rgb="FF1E1E1E"/>
        <rFont val="Segoe UI"/>
        <family val="2"/>
      </rPr>
      <t> has sufficient columns.</t>
    </r>
  </si>
  <si>
    <t>row_sort_order</t>
  </si>
  <si>
    <t>col_total_depth</t>
  </si>
  <si>
    <t>Determines whether the column headers should contain totals. The possible values are:</t>
  </si>
  <si>
    <r>
      <t>Note: </t>
    </r>
    <r>
      <rPr>
        <sz val="7"/>
        <color rgb="FF1E1E1E"/>
        <rFont val="Segoe UI"/>
        <family val="2"/>
      </rPr>
      <t>For subtotals, </t>
    </r>
    <r>
      <rPr>
        <b/>
        <sz val="7"/>
        <color rgb="FF1E1E1E"/>
        <rFont val="Segoe UI"/>
        <family val="2"/>
      </rPr>
      <t>col_fields </t>
    </r>
    <r>
      <rPr>
        <sz val="7"/>
        <color rgb="FF1E1E1E"/>
        <rFont val="Segoe UI"/>
        <family val="2"/>
      </rPr>
      <t>must have at least 2 columns. Numbers greater than 2 are supported provided </t>
    </r>
    <r>
      <rPr>
        <b/>
        <sz val="7"/>
        <color rgb="FF1E1E1E"/>
        <rFont val="Segoe UI"/>
        <family val="2"/>
      </rPr>
      <t>col_field</t>
    </r>
    <r>
      <rPr>
        <sz val="7"/>
        <color rgb="FF1E1E1E"/>
        <rFont val="Segoe UI"/>
        <family val="2"/>
      </rPr>
      <t> has sufficient columns.</t>
    </r>
  </si>
  <si>
    <t>col_sort_order</t>
  </si>
  <si>
    <t>filter_array</t>
  </si>
  <si>
    <t>A column-oriented 1D array of Booleans that indicate whether the corresponding row of data should be considered.</t>
  </si>
  <si>
    <r>
      <t>Note: </t>
    </r>
    <r>
      <rPr>
        <sz val="7"/>
        <color rgb="FF1E1E1E"/>
        <rFont val="Segoe UI"/>
        <family val="2"/>
      </rPr>
      <t>The length of the array must match the length of those provided to </t>
    </r>
    <r>
      <rPr>
        <b/>
        <sz val="7"/>
        <color rgb="FF1E1E1E"/>
        <rFont val="Segoe UI"/>
        <family val="2"/>
      </rPr>
      <t>row_fields </t>
    </r>
    <r>
      <rPr>
        <sz val="7"/>
        <color rgb="FF1E1E1E"/>
        <rFont val="Segoe UI"/>
        <family val="2"/>
      </rPr>
      <t>and </t>
    </r>
    <r>
      <rPr>
        <b/>
        <sz val="7"/>
        <color rgb="FF1E1E1E"/>
        <rFont val="Segoe UI"/>
        <family val="2"/>
      </rPr>
      <t>col_fields</t>
    </r>
    <r>
      <rPr>
        <sz val="7"/>
        <color rgb="FF1E1E1E"/>
        <rFont val="Segoe UI"/>
        <family val="2"/>
      </rPr>
      <t>. </t>
    </r>
  </si>
  <si>
    <r>
      <t>A number that specifies whether the </t>
    </r>
    <r>
      <rPr>
        <b/>
        <sz val="14"/>
        <color rgb="FF1E1E1E"/>
        <rFont val="Segoe UI"/>
        <family val="2"/>
      </rPr>
      <t>row_fields</t>
    </r>
    <r>
      <rPr>
        <sz val="14"/>
        <color rgb="FF1E1E1E"/>
        <rFont val="Segoe UI"/>
        <family val="2"/>
      </rPr>
      <t>, </t>
    </r>
    <r>
      <rPr>
        <b/>
        <sz val="14"/>
        <color rgb="FF1E1E1E"/>
        <rFont val="Segoe UI"/>
        <family val="2"/>
      </rPr>
      <t>col_fields </t>
    </r>
    <r>
      <rPr>
        <sz val="14"/>
        <color rgb="FF1E1E1E"/>
        <rFont val="Segoe UI"/>
        <family val="2"/>
      </rPr>
      <t>and </t>
    </r>
    <r>
      <rPr>
        <b/>
        <sz val="14"/>
        <color rgb="FF1E1E1E"/>
        <rFont val="Segoe UI"/>
        <family val="2"/>
      </rPr>
      <t>values</t>
    </r>
    <r>
      <rPr>
        <sz val="14"/>
        <color rgb="FF1E1E1E"/>
        <rFont val="Segoe UI"/>
        <family val="2"/>
      </rPr>
      <t> have headers and whether field headers should be returned in the results. The possible values are:</t>
    </r>
  </si>
  <si>
    <r>
      <t>Missing</t>
    </r>
    <r>
      <rPr>
        <sz val="14"/>
        <color rgb="FF1E1E1E"/>
        <rFont val="Segoe UI"/>
        <family val="2"/>
      </rPr>
      <t>: Automatic: Grand totals and, where possible, subtotals.</t>
    </r>
  </si>
  <si>
    <r>
      <t>0</t>
    </r>
    <r>
      <rPr>
        <sz val="14"/>
        <color rgb="FF1E1E1E"/>
        <rFont val="Segoe UI"/>
        <family val="2"/>
      </rPr>
      <t>: No Totals</t>
    </r>
  </si>
  <si>
    <r>
      <t>1</t>
    </r>
    <r>
      <rPr>
        <sz val="14"/>
        <color rgb="FF1E1E1E"/>
        <rFont val="Segoe UI"/>
        <family val="2"/>
      </rPr>
      <t>: Grand Totals</t>
    </r>
  </si>
  <si>
    <r>
      <t>2</t>
    </r>
    <r>
      <rPr>
        <sz val="14"/>
        <color rgb="FF1E1E1E"/>
        <rFont val="Segoe UI"/>
        <family val="2"/>
      </rPr>
      <t>: Grand and Subtotals</t>
    </r>
  </si>
  <si>
    <r>
      <t>-1</t>
    </r>
    <r>
      <rPr>
        <sz val="14"/>
        <color rgb="FF1E1E1E"/>
        <rFont val="Segoe UI"/>
        <family val="2"/>
      </rPr>
      <t>: Grand Totals at Top</t>
    </r>
  </si>
  <si>
    <r>
      <t>-2</t>
    </r>
    <r>
      <rPr>
        <sz val="14"/>
        <color rgb="FF1E1E1E"/>
        <rFont val="Segoe UI"/>
        <family val="2"/>
      </rPr>
      <t>: Grand and Subtotals at Top </t>
    </r>
  </si>
  <si>
    <r>
      <t>A number indicating how rows should be sorted. Numbers correspond with columns in </t>
    </r>
    <r>
      <rPr>
        <b/>
        <sz val="14"/>
        <color rgb="FF1E1E1E"/>
        <rFont val="Segoe UI"/>
        <family val="2"/>
      </rPr>
      <t>row_fields</t>
    </r>
    <r>
      <rPr>
        <sz val="14"/>
        <color rgb="FF1E1E1E"/>
        <rFont val="Segoe UI"/>
        <family val="2"/>
      </rPr>
      <t> followed by the columns in </t>
    </r>
    <r>
      <rPr>
        <b/>
        <sz val="14"/>
        <color rgb="FF1E1E1E"/>
        <rFont val="Segoe UI"/>
        <family val="2"/>
      </rPr>
      <t>values</t>
    </r>
    <r>
      <rPr>
        <sz val="14"/>
        <color rgb="FF1E1E1E"/>
        <rFont val="Segoe UI"/>
        <family val="2"/>
      </rPr>
      <t>. If the number is negative, the rows are sorted in descending/reverse order.</t>
    </r>
  </si>
  <si>
    <r>
      <t>A vector of numbers can be provided when sorting based on only </t>
    </r>
    <r>
      <rPr>
        <b/>
        <sz val="14"/>
        <color rgb="FF1E1E1E"/>
        <rFont val="Segoe UI"/>
        <family val="2"/>
      </rPr>
      <t>row_fields</t>
    </r>
    <r>
      <rPr>
        <sz val="14"/>
        <color rgb="FF1E1E1E"/>
        <rFont val="Segoe UI"/>
        <family val="2"/>
      </rPr>
      <t>. </t>
    </r>
  </si>
  <si>
    <r>
      <t>A number indicating how rows should be sorted. Numbers correspond with columns in </t>
    </r>
    <r>
      <rPr>
        <b/>
        <sz val="14"/>
        <color rgb="FF1E1E1E"/>
        <rFont val="Segoe UI"/>
        <family val="2"/>
      </rPr>
      <t>col_fields</t>
    </r>
    <r>
      <rPr>
        <sz val="14"/>
        <color rgb="FF1E1E1E"/>
        <rFont val="Segoe UI"/>
        <family val="2"/>
      </rPr>
      <t> followed by the columns in </t>
    </r>
    <r>
      <rPr>
        <b/>
        <sz val="14"/>
        <color rgb="FF1E1E1E"/>
        <rFont val="Segoe UI"/>
        <family val="2"/>
      </rPr>
      <t>values</t>
    </r>
    <r>
      <rPr>
        <sz val="14"/>
        <color rgb="FF1E1E1E"/>
        <rFont val="Segoe UI"/>
        <family val="2"/>
      </rPr>
      <t>. If the number is negative, the rows are sorted in descending/reverse order.</t>
    </r>
  </si>
  <si>
    <r>
      <t>A vector of numbers can be provided when sorting based on only </t>
    </r>
    <r>
      <rPr>
        <b/>
        <sz val="14"/>
        <color rgb="FF1E1E1E"/>
        <rFont val="Segoe UI"/>
        <family val="2"/>
      </rPr>
      <t>col_fields</t>
    </r>
    <r>
      <rPr>
        <sz val="14"/>
        <color rgb="FF1E1E1E"/>
        <rFont val="Segoe UI"/>
        <family val="2"/>
      </rPr>
      <t>. </t>
    </r>
  </si>
  <si>
    <r>
      <t>Missing</t>
    </r>
    <r>
      <rPr>
        <sz val="14"/>
        <color rgb="FF1E1E1E"/>
        <rFont val="Segoe UI"/>
        <family val="2"/>
      </rPr>
      <t>: Automatic. </t>
    </r>
  </si>
  <si>
    <r>
      <t>0</t>
    </r>
    <r>
      <rPr>
        <sz val="14"/>
        <color rgb="FF1E1E1E"/>
        <rFont val="Segoe UI"/>
        <family val="2"/>
      </rPr>
      <t>: No </t>
    </r>
  </si>
  <si>
    <r>
      <t>1</t>
    </r>
    <r>
      <rPr>
        <sz val="14"/>
        <color rgb="FF1E1E1E"/>
        <rFont val="Segoe UI"/>
        <family val="2"/>
      </rPr>
      <t>: Yes and don't show </t>
    </r>
  </si>
  <si>
    <r>
      <t>2</t>
    </r>
    <r>
      <rPr>
        <sz val="14"/>
        <color rgb="FF1E1E1E"/>
        <rFont val="Segoe UI"/>
        <family val="2"/>
      </rPr>
      <t>: No but generate</t>
    </r>
  </si>
  <si>
    <r>
      <t>3</t>
    </r>
    <r>
      <rPr>
        <sz val="14"/>
        <color rgb="FF1E1E1E"/>
        <rFont val="Segoe UI"/>
        <family val="2"/>
      </rPr>
      <t>: Yes and show</t>
    </r>
  </si>
  <si>
    <t>GROUPBY WITH OPERATIONS ON TEXT</t>
  </si>
  <si>
    <t>USING CHECKBOXES WITH GROUPBY &amp; PIVOTBY</t>
  </si>
  <si>
    <t>SUMMARIZE DATES BY HALF OF THE YEAR - MIN/MAX</t>
  </si>
  <si>
    <t>*Note: Automatic assumes the data contains headers based on the values argument. If the 1st value is text and the 2nd value is a number, then the data is assumed to have headers. Fields headers are shown if there are multiple row or column group levels.</t>
  </si>
  <si>
    <t>Introduction</t>
  </si>
  <si>
    <t>Groupby</t>
  </si>
  <si>
    <t>Pivotby</t>
  </si>
  <si>
    <t>Filtering</t>
  </si>
  <si>
    <t>Using Slicers</t>
  </si>
  <si>
    <t>Groupby -Operations with Text</t>
  </si>
  <si>
    <t>Conditional Formatting</t>
  </si>
  <si>
    <t>Washington, D.C.</t>
  </si>
  <si>
    <t>New York City</t>
  </si>
  <si>
    <t>GROUPBY-IMAGES AND GEOGRAPHY DATA TYPE</t>
  </si>
  <si>
    <t>Anil Kapoor</t>
  </si>
  <si>
    <t>Giles Male</t>
  </si>
  <si>
    <t>Myles Arnott</t>
  </si>
  <si>
    <t>Oz du Soleil</t>
  </si>
  <si>
    <t>Sumit Bansal</t>
  </si>
  <si>
    <t>Net Worth ($M)</t>
  </si>
  <si>
    <t>Groupby - multiple columns/rows</t>
  </si>
  <si>
    <t>Optional Arguments</t>
  </si>
  <si>
    <r>
      <rPr>
        <b/>
        <sz val="14"/>
        <color theme="9"/>
        <rFont val="Segoe UI"/>
        <family val="2"/>
      </rPr>
      <t>PIVOTBY</t>
    </r>
    <r>
      <rPr>
        <b/>
        <sz val="14"/>
        <color theme="4"/>
        <rFont val="Segoe UI"/>
        <family val="2"/>
      </rPr>
      <t>(row_fields,</t>
    </r>
    <r>
      <rPr>
        <b/>
        <sz val="14"/>
        <color theme="5"/>
        <rFont val="Segoe UI"/>
        <family val="2"/>
      </rPr>
      <t>col_fields</t>
    </r>
    <r>
      <rPr>
        <b/>
        <sz val="14"/>
        <color theme="4"/>
        <rFont val="Segoe UI"/>
        <family val="2"/>
      </rPr>
      <t>,values,function,[field_headers],[row_total_depth],[row_sort_order],[col_total_depth],[col_sort_order],[filter_array],</t>
    </r>
    <r>
      <rPr>
        <b/>
        <sz val="14"/>
        <color theme="5"/>
        <rFont val="Segoe UI"/>
        <family val="2"/>
      </rPr>
      <t>[relative_to]</t>
    </r>
    <r>
      <rPr>
        <b/>
        <sz val="14"/>
        <color theme="4"/>
        <rFont val="Segoe UI"/>
        <family val="2"/>
      </rPr>
      <t>)</t>
    </r>
  </si>
  <si>
    <t>Country</t>
  </si>
  <si>
    <t>Italy</t>
  </si>
  <si>
    <t>United States</t>
  </si>
  <si>
    <t>Germany</t>
  </si>
  <si>
    <t>Brazil</t>
  </si>
  <si>
    <t>Chandeep Chhabra</t>
  </si>
  <si>
    <t>CONNECTING SLICERS AND FILTERS - GROUPBY/PIVOTBY</t>
  </si>
  <si>
    <t>Field/Column</t>
  </si>
  <si>
    <t>Value</t>
  </si>
  <si>
    <t>GROUPBY - MULTIPLE ROWS/COLUMNS/SUBTOTAL</t>
  </si>
  <si>
    <t>SOURCE DATA</t>
  </si>
  <si>
    <t>Excel Challenge</t>
  </si>
  <si>
    <t>HSTACK/CHOOSECOLS</t>
  </si>
  <si>
    <t>IDENTIFYING HIDDEN ROWS</t>
  </si>
  <si>
    <t>OUTLINE</t>
  </si>
  <si>
    <t>Subtotals require having at least 2 columns in the "Row Field"</t>
  </si>
  <si>
    <t>GROUPBY -BASIC USE CASE</t>
  </si>
  <si>
    <r>
      <rPr>
        <b/>
        <sz val="14"/>
        <color theme="9"/>
        <rFont val="Segoe UI"/>
        <family val="2"/>
      </rPr>
      <t>GROUPBY</t>
    </r>
    <r>
      <rPr>
        <b/>
        <sz val="14"/>
        <color theme="4"/>
        <rFont val="Segoe UI"/>
        <family val="2"/>
      </rPr>
      <t>(row_fields,values,function,[field_headers],[total_depth],[sort_order],[filter_array],[field_relationship])</t>
    </r>
  </si>
  <si>
    <t>Month-Day</t>
  </si>
  <si>
    <t>Mon</t>
  </si>
  <si>
    <t>Tue</t>
  </si>
  <si>
    <t>Wed</t>
  </si>
  <si>
    <t>Thu</t>
  </si>
  <si>
    <t>Fri</t>
  </si>
  <si>
    <t>Sat</t>
  </si>
  <si>
    <t>Jan</t>
  </si>
  <si>
    <t>57</t>
  </si>
  <si>
    <t/>
  </si>
  <si>
    <t>37</t>
  </si>
  <si>
    <t>Feb</t>
  </si>
  <si>
    <t>36, 19</t>
  </si>
  <si>
    <t>39</t>
  </si>
  <si>
    <t>Mar</t>
  </si>
  <si>
    <t>52</t>
  </si>
  <si>
    <t>19</t>
  </si>
  <si>
    <t>Apr</t>
  </si>
  <si>
    <t>36</t>
  </si>
  <si>
    <t>61</t>
  </si>
  <si>
    <t>May</t>
  </si>
  <si>
    <t>14</t>
  </si>
  <si>
    <t>71</t>
  </si>
  <si>
    <t>10</t>
  </si>
  <si>
    <t>Jun</t>
  </si>
  <si>
    <t>75</t>
  </si>
  <si>
    <t>Jul</t>
  </si>
  <si>
    <t>26, 32</t>
  </si>
  <si>
    <t>66</t>
  </si>
  <si>
    <t>Aug</t>
  </si>
  <si>
    <t>86</t>
  </si>
  <si>
    <t>49</t>
  </si>
  <si>
    <t>Sep</t>
  </si>
  <si>
    <t>60</t>
  </si>
  <si>
    <t>94</t>
  </si>
  <si>
    <t>GROUPBY-ARRAYTOTEXT USAGE</t>
  </si>
  <si>
    <t>Year-Quarter</t>
  </si>
  <si>
    <t>Amount</t>
  </si>
  <si>
    <t>2022-Q1</t>
  </si>
  <si>
    <t>2022-Q2</t>
  </si>
  <si>
    <t>2022-Q3</t>
  </si>
  <si>
    <t>2022-Q4</t>
  </si>
  <si>
    <t>2023-Q1</t>
  </si>
  <si>
    <t>2023-Q2</t>
  </si>
  <si>
    <t>2023-Q3</t>
  </si>
  <si>
    <t>2024-Q1</t>
  </si>
  <si>
    <t>2024-Q2</t>
  </si>
  <si>
    <t>2024-Q3</t>
  </si>
  <si>
    <t>2024-Q4</t>
  </si>
  <si>
    <t>Flag</t>
  </si>
  <si>
    <t>CHECCKBOXES</t>
  </si>
  <si>
    <t>GROUPBY -BASIC USE CASE+OPTIONAL ARGUMENTS</t>
  </si>
  <si>
    <t>What Cities have each player visitied?</t>
  </si>
  <si>
    <t>CROSSTABULATE DATE,SALES PERSON AND SUM SALES</t>
  </si>
  <si>
    <t>headers, Totals, sort_order</t>
  </si>
  <si>
    <t>Headers</t>
  </si>
  <si>
    <t>Sort</t>
  </si>
  <si>
    <t>Totals</t>
  </si>
  <si>
    <t>Currency code</t>
  </si>
  <si>
    <t>Field_headers</t>
  </si>
  <si>
    <t>Total_Depth</t>
  </si>
  <si>
    <t>Sort_order</t>
  </si>
  <si>
    <t>Filter_Array</t>
  </si>
  <si>
    <t>Column Count</t>
  </si>
  <si>
    <t>Sequence_sort</t>
  </si>
  <si>
    <t>Total Depth</t>
  </si>
  <si>
    <t>Use Location, Sales Rep and Sum Quantity and Sales</t>
  </si>
  <si>
    <t>Filter_Array_Col</t>
  </si>
  <si>
    <t>Filter_value</t>
  </si>
  <si>
    <t>Multiple aggregation, one column</t>
  </si>
  <si>
    <t>Multiple row_cfields</t>
  </si>
  <si>
    <t>multiple_aggregation multiple row_fields</t>
  </si>
  <si>
    <t>Field List</t>
  </si>
  <si>
    <t>Karen</t>
  </si>
  <si>
    <t>Values</t>
  </si>
  <si>
    <t>Column_name</t>
  </si>
  <si>
    <t>unique_col_values</t>
  </si>
  <si>
    <t>XLOOKUP and FILTER - DYNAMIC DROPDOWNS</t>
  </si>
  <si>
    <t>Back to GroupByMainSheet</t>
  </si>
  <si>
    <t>Go to Filter Demo</t>
  </si>
  <si>
    <t>DRILLDOWN &amp; CHECBOXES</t>
  </si>
  <si>
    <t>DrillDown Yes</t>
  </si>
  <si>
    <t xml:space="preserve">REDUCE(SourceSales[#Headers],B3#,LAMBDA(A,B,VSTACK(A,FILTER(SourceSales,SourceSales[Location]=B))))
</t>
  </si>
  <si>
    <t>ShowSales</t>
  </si>
  <si>
    <t>AUTOMATIC HIERARCHY FOR DATES IN PIVOT</t>
  </si>
  <si>
    <t>Show Hierarchy</t>
  </si>
  <si>
    <t>Groupby Conditional Formatting</t>
  </si>
  <si>
    <t>Groupby Images</t>
  </si>
  <si>
    <t>Checkboxes and Drilldown</t>
  </si>
  <si>
    <t>Dashboards off Groupby</t>
  </si>
  <si>
    <t>Column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</si>
</sst>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00"/>
    <numFmt numFmtId="166" formatCode="0.0%"/>
  </numFmts>
  <fonts count="36" x14ac:knownFonts="1">
    <font>
      <sz val="11"/>
      <color theme="1"/>
      <name val="Aptos Narrow"/>
      <family val="2"/>
      <scheme val="minor"/>
    </font>
    <font>
      <sz val="12"/>
      <color theme="1"/>
      <name val="Aptos Narrow"/>
      <family val="2"/>
      <scheme val="minor"/>
    </font>
    <font>
      <b/>
      <sz val="11"/>
      <color theme="1"/>
      <name val="Aptos Narrow"/>
      <family val="2"/>
      <scheme val="minor"/>
    </font>
    <font>
      <b/>
      <sz val="24"/>
      <color theme="0"/>
      <name val="Aptos Narrow"/>
      <family val="2"/>
      <scheme val="minor"/>
    </font>
    <font>
      <b/>
      <sz val="22"/>
      <color theme="0"/>
      <name val="Aptos Narrow"/>
      <family val="2"/>
      <scheme val="minor"/>
    </font>
    <font>
      <b/>
      <sz val="14"/>
      <color theme="0"/>
      <name val="Aptos Narrow"/>
      <family val="2"/>
      <scheme val="minor"/>
    </font>
    <font>
      <sz val="14"/>
      <color theme="1"/>
      <name val="Aptos Narrow"/>
      <family val="2"/>
      <scheme val="minor"/>
    </font>
    <font>
      <b/>
      <sz val="14"/>
      <color theme="1"/>
      <name val="Aptos Narrow"/>
      <family val="2"/>
      <scheme val="minor"/>
    </font>
    <font>
      <sz val="11"/>
      <color theme="0"/>
      <name val="Aptos Narrow"/>
      <family val="2"/>
      <scheme val="minor"/>
    </font>
    <font>
      <b/>
      <sz val="11"/>
      <color rgb="FF1E1E1E"/>
      <name val="Segoe UI"/>
      <family val="2"/>
    </font>
    <font>
      <b/>
      <sz val="14"/>
      <color rgb="FF1E1E1E"/>
      <name val="Segoe UI"/>
      <family val="2"/>
    </font>
    <font>
      <b/>
      <sz val="14"/>
      <color theme="4"/>
      <name val="Segoe UI"/>
      <family val="2"/>
    </font>
    <font>
      <b/>
      <sz val="14"/>
      <color theme="9"/>
      <name val="Segoe UI"/>
      <family val="2"/>
    </font>
    <font>
      <sz val="17.600000000000001"/>
      <color rgb="FF393939"/>
      <name val="Segoe UI Semibold"/>
      <family val="2"/>
    </font>
    <font>
      <sz val="7"/>
      <color rgb="FF1E1E1E"/>
      <name val="Segoe UI"/>
      <family val="2"/>
    </font>
    <font>
      <b/>
      <sz val="7"/>
      <color rgb="FF1E1E1E"/>
      <name val="Segoe UI"/>
      <family val="2"/>
    </font>
    <font>
      <sz val="14"/>
      <color rgb="FF1E1E1E"/>
      <name val="Segoe UI"/>
      <family val="2"/>
    </font>
    <font>
      <b/>
      <sz val="11"/>
      <color theme="0"/>
      <name val="Aptos Narrow"/>
      <family val="2"/>
      <scheme val="minor"/>
    </font>
    <font>
      <i/>
      <sz val="12"/>
      <color theme="1"/>
      <name val="Aptos Narrow"/>
      <family val="2"/>
      <scheme val="minor"/>
    </font>
    <font>
      <b/>
      <sz val="28"/>
      <color theme="0"/>
      <name val="Aptos Narrow"/>
      <family val="2"/>
      <scheme val="minor"/>
    </font>
    <font>
      <sz val="16"/>
      <color rgb="FF0070C0"/>
      <name val="Aptos Narrow"/>
      <family val="2"/>
      <scheme val="minor"/>
    </font>
    <font>
      <b/>
      <sz val="14"/>
      <color theme="5"/>
      <name val="Segoe UI"/>
      <family val="2"/>
    </font>
    <font>
      <b/>
      <sz val="26"/>
      <color theme="0"/>
      <name val="Aptos Narrow"/>
      <family val="2"/>
      <scheme val="minor"/>
    </font>
    <font>
      <sz val="26"/>
      <color theme="1"/>
      <name val="Aptos Narrow"/>
      <family val="2"/>
      <scheme val="minor"/>
    </font>
    <font>
      <i/>
      <sz val="14"/>
      <color rgb="FF0070C0"/>
      <name val="Aptos Narrow"/>
      <family val="2"/>
      <scheme val="minor"/>
    </font>
    <font>
      <sz val="14"/>
      <name val="Aptos Narrow"/>
      <family val="2"/>
      <scheme val="minor"/>
    </font>
    <font>
      <b/>
      <sz val="11"/>
      <color theme="1"/>
      <name val="Aptos Narrow"/>
      <scheme val="minor"/>
    </font>
    <font>
      <b/>
      <sz val="14"/>
      <color theme="1"/>
      <name val="Aptos Narrow"/>
      <scheme val="minor"/>
    </font>
    <font>
      <sz val="14"/>
      <color theme="1"/>
      <name val="Aptos Narrow"/>
      <scheme val="minor"/>
    </font>
    <font>
      <sz val="26"/>
      <color theme="0"/>
      <name val="Aptos Narrow"/>
      <family val="2"/>
      <scheme val="minor"/>
    </font>
    <font>
      <i/>
      <sz val="12"/>
      <color theme="0" tint="-0.34998626667073579"/>
      <name val="Aptos Narrow"/>
      <scheme val="minor"/>
    </font>
    <font>
      <sz val="14"/>
      <color theme="0" tint="-0.34998626667073579"/>
      <name val="Aptos Narrow"/>
      <family val="2"/>
      <scheme val="minor"/>
    </font>
    <font>
      <sz val="12"/>
      <color theme="0" tint="-0.34998626667073579"/>
      <name val="Aptos Narrow"/>
      <family val="2"/>
      <scheme val="minor"/>
    </font>
    <font>
      <i/>
      <sz val="14"/>
      <color theme="0" tint="-0.34998626667073579"/>
      <name val="Aptos Narrow"/>
      <scheme val="minor"/>
    </font>
    <font>
      <u/>
      <sz val="11"/>
      <color theme="10"/>
      <name val="Aptos Narrow"/>
      <family val="2"/>
      <scheme val="minor"/>
    </font>
    <font>
      <sz val="16"/>
      <color rgb="FF0070C0"/>
      <name val="Aptos Narrow"/>
      <scheme val="minor"/>
    </font>
  </fonts>
  <fills count="13">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bgColor indexed="64"/>
      </patternFill>
    </fill>
    <fill>
      <patternFill patternType="solid">
        <fgColor rgb="FFDADADA"/>
        <bgColor indexed="64"/>
      </patternFill>
    </fill>
    <fill>
      <patternFill patternType="solid">
        <fgColor rgb="FFF4F4F4"/>
        <bgColor indexed="64"/>
      </patternFill>
    </fill>
    <fill>
      <patternFill patternType="solid">
        <fgColor theme="4"/>
        <bgColor theme="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18">
    <border>
      <left/>
      <right/>
      <top/>
      <bottom/>
      <diagonal/>
    </border>
    <border>
      <left style="thin">
        <color theme="1"/>
      </left>
      <right style="thin">
        <color theme="1"/>
      </right>
      <top style="thin">
        <color theme="1"/>
      </top>
      <bottom style="thin">
        <color theme="1"/>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right/>
      <top style="medium">
        <color rgb="FFCCCCCC"/>
      </top>
      <bottom style="medium">
        <color rgb="FFCCCCCC"/>
      </bottom>
      <diagonal/>
    </border>
    <border>
      <left/>
      <right/>
      <top style="medium">
        <color rgb="FFCCCCCC"/>
      </top>
      <bottom/>
      <diagonal/>
    </border>
    <border>
      <left/>
      <right/>
      <top/>
      <bottom style="medium">
        <color rgb="FFCCCCCC"/>
      </bottom>
      <diagonal/>
    </border>
    <border>
      <left/>
      <right/>
      <top style="thin">
        <color theme="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0" fontId="0" fillId="0" borderId="0"/>
    <xf numFmtId="0" fontId="34" fillId="0" borderId="0" applyNumberFormat="0" applyFill="0" applyBorder="0" applyAlignment="0" applyProtection="0"/>
  </cellStyleXfs>
  <cellXfs count="99">
    <xf numFmtId="0" fontId="0" fillId="0" borderId="0" xfId="0"/>
    <xf numFmtId="0" fontId="5" fillId="2" borderId="1" xfId="0" applyFont="1" applyFill="1" applyBorder="1" applyAlignment="1">
      <alignment horizontal="center"/>
    </xf>
    <xf numFmtId="3" fontId="6" fillId="0" borderId="0" xfId="0" applyNumberFormat="1" applyFont="1" applyAlignment="1">
      <alignment horizontal="center"/>
    </xf>
    <xf numFmtId="3" fontId="6" fillId="0" borderId="0" xfId="0" applyNumberFormat="1" applyFont="1"/>
    <xf numFmtId="15" fontId="6" fillId="0" borderId="1" xfId="0" applyNumberFormat="1" applyFont="1" applyBorder="1"/>
    <xf numFmtId="3" fontId="6" fillId="0" borderId="1" xfId="0" applyNumberFormat="1" applyFont="1" applyBorder="1" applyAlignment="1">
      <alignment horizontal="center"/>
    </xf>
    <xf numFmtId="3" fontId="0" fillId="0" borderId="0" xfId="0" applyNumberFormat="1"/>
    <xf numFmtId="0" fontId="0" fillId="0" borderId="2" xfId="0" applyBorder="1"/>
    <xf numFmtId="3" fontId="6" fillId="0" borderId="2" xfId="0" applyNumberFormat="1" applyFont="1" applyBorder="1" applyAlignment="1">
      <alignment horizontal="center"/>
    </xf>
    <xf numFmtId="0" fontId="0" fillId="0" borderId="3" xfId="0" applyBorder="1"/>
    <xf numFmtId="15" fontId="0" fillId="0" borderId="0" xfId="0" applyNumberFormat="1"/>
    <xf numFmtId="0" fontId="2" fillId="3" borderId="0" xfId="0" applyFont="1" applyFill="1"/>
    <xf numFmtId="0" fontId="2" fillId="0" borderId="0" xfId="0" applyFont="1"/>
    <xf numFmtId="0" fontId="2" fillId="4" borderId="0" xfId="0" applyFont="1" applyFill="1" applyAlignment="1">
      <alignment horizontal="centerContinuous"/>
    </xf>
    <xf numFmtId="164" fontId="0" fillId="0" borderId="0" xfId="0" applyNumberFormat="1"/>
    <xf numFmtId="14" fontId="2" fillId="0" borderId="0" xfId="0" applyNumberFormat="1" applyFont="1"/>
    <xf numFmtId="0" fontId="7" fillId="0" borderId="4" xfId="0" applyFont="1" applyBorder="1"/>
    <xf numFmtId="0" fontId="6" fillId="0" borderId="0" xfId="0" applyFont="1"/>
    <xf numFmtId="0" fontId="0" fillId="0" borderId="0" xfId="0" applyAlignment="1">
      <alignment horizontal="center"/>
    </xf>
    <xf numFmtId="15" fontId="0" fillId="0" borderId="0" xfId="0" applyNumberFormat="1" applyAlignment="1">
      <alignment horizontal="center"/>
    </xf>
    <xf numFmtId="0" fontId="8" fillId="6" borderId="0" xfId="0" applyFont="1" applyFill="1"/>
    <xf numFmtId="0" fontId="11" fillId="0" borderId="0" xfId="0" applyFont="1"/>
    <xf numFmtId="0" fontId="0" fillId="8" borderId="0" xfId="0" applyFill="1" applyAlignment="1">
      <alignment vertical="center" wrapText="1"/>
    </xf>
    <xf numFmtId="0" fontId="0" fillId="8" borderId="0" xfId="0" applyFill="1" applyAlignment="1">
      <alignment vertical="top" wrapText="1"/>
    </xf>
    <xf numFmtId="0" fontId="9" fillId="8" borderId="0" xfId="0" applyFont="1" applyFill="1" applyAlignment="1">
      <alignment vertical="center" wrapText="1"/>
    </xf>
    <xf numFmtId="0" fontId="0" fillId="8" borderId="7" xfId="0" applyFill="1" applyBorder="1" applyAlignment="1">
      <alignment vertical="top" wrapText="1"/>
    </xf>
    <xf numFmtId="0" fontId="13" fillId="7" borderId="5" xfId="0" applyFont="1" applyFill="1" applyBorder="1" applyAlignment="1">
      <alignment horizontal="left" vertical="center"/>
    </xf>
    <xf numFmtId="0" fontId="0" fillId="8" borderId="7" xfId="0" applyFill="1" applyBorder="1" applyAlignment="1">
      <alignment vertical="top"/>
    </xf>
    <xf numFmtId="0" fontId="10" fillId="8" borderId="6" xfId="0" applyFont="1" applyFill="1" applyBorder="1" applyAlignment="1">
      <alignment vertical="center"/>
    </xf>
    <xf numFmtId="0" fontId="16" fillId="8" borderId="6" xfId="0" applyFont="1" applyFill="1" applyBorder="1" applyAlignment="1">
      <alignment vertical="center" wrapText="1"/>
    </xf>
    <xf numFmtId="0" fontId="6" fillId="8" borderId="0" xfId="0" applyFont="1" applyFill="1" applyAlignment="1">
      <alignment vertical="top"/>
    </xf>
    <xf numFmtId="0" fontId="6" fillId="8" borderId="0" xfId="0" applyFont="1" applyFill="1" applyAlignment="1">
      <alignment vertical="top" wrapText="1"/>
    </xf>
    <xf numFmtId="0" fontId="16" fillId="8" borderId="7" xfId="0" applyFont="1" applyFill="1" applyBorder="1" applyAlignment="1">
      <alignment vertical="center"/>
    </xf>
    <xf numFmtId="0" fontId="16" fillId="8" borderId="7" xfId="0" applyFont="1" applyFill="1" applyBorder="1" applyAlignment="1">
      <alignment vertical="center" wrapText="1"/>
    </xf>
    <xf numFmtId="0" fontId="10" fillId="8" borderId="0" xfId="0" applyFont="1" applyFill="1" applyAlignment="1">
      <alignment vertical="center" wrapText="1"/>
    </xf>
    <xf numFmtId="0" fontId="0" fillId="0" borderId="8" xfId="0" applyBorder="1"/>
    <xf numFmtId="0" fontId="3" fillId="6" borderId="0" xfId="0" applyFont="1" applyFill="1"/>
    <xf numFmtId="0" fontId="4" fillId="6" borderId="0" xfId="0" applyFont="1" applyFill="1"/>
    <xf numFmtId="0" fontId="0" fillId="6" borderId="0" xfId="0" applyFill="1"/>
    <xf numFmtId="0" fontId="18" fillId="0" borderId="0" xfId="0" applyFont="1" applyAlignment="1">
      <alignment wrapText="1"/>
    </xf>
    <xf numFmtId="0" fontId="19" fillId="6" borderId="0" xfId="0" applyFont="1" applyFill="1" applyAlignment="1">
      <alignment vertical="center"/>
    </xf>
    <xf numFmtId="0" fontId="20" fillId="0" borderId="0" xfId="0" applyFont="1"/>
    <xf numFmtId="0" fontId="7" fillId="0" borderId="0" xfId="0" applyFont="1"/>
    <xf numFmtId="3" fontId="7" fillId="0" borderId="0" xfId="0" applyNumberFormat="1" applyFont="1"/>
    <xf numFmtId="0" fontId="7" fillId="0" borderId="0" xfId="0" applyFont="1" applyAlignment="1">
      <alignment horizontal="center"/>
    </xf>
    <xf numFmtId="15" fontId="6" fillId="0" borderId="0" xfId="0" applyNumberFormat="1" applyFont="1" applyAlignment="1">
      <alignment horizontal="center"/>
    </xf>
    <xf numFmtId="0" fontId="6" fillId="0" borderId="0" xfId="0" applyFont="1" applyAlignment="1">
      <alignment horizontal="center"/>
    </xf>
    <xf numFmtId="0" fontId="22" fillId="2" borderId="0" xfId="0" applyFont="1" applyFill="1"/>
    <xf numFmtId="0" fontId="23" fillId="2" borderId="0" xfId="0" applyFont="1" applyFill="1"/>
    <xf numFmtId="0" fontId="22" fillId="6" borderId="0" xfId="0" applyFont="1" applyFill="1"/>
    <xf numFmtId="0" fontId="24" fillId="0" borderId="0" xfId="0" applyFont="1" applyAlignment="1">
      <alignment horizontal="left" indent="3"/>
    </xf>
    <xf numFmtId="0" fontId="0" fillId="0" borderId="8" xfId="0" applyBorder="1" applyAlignment="1">
      <alignment horizontal="center"/>
    </xf>
    <xf numFmtId="15" fontId="0" fillId="0" borderId="8" xfId="0" applyNumberFormat="1" applyBorder="1"/>
    <xf numFmtId="0" fontId="17" fillId="9" borderId="0" xfId="0" applyFont="1" applyFill="1"/>
    <xf numFmtId="165" fontId="6" fillId="0" borderId="0" xfId="0" applyNumberFormat="1" applyFont="1" applyAlignment="1">
      <alignment horizontal="center"/>
    </xf>
    <xf numFmtId="15" fontId="6" fillId="0" borderId="0" xfId="0" applyNumberFormat="1" applyFont="1" applyAlignment="1">
      <alignment horizontal="left"/>
    </xf>
    <xf numFmtId="0" fontId="27" fillId="0" borderId="0" xfId="0" applyFont="1"/>
    <xf numFmtId="0" fontId="1" fillId="0" borderId="0" xfId="0" applyFont="1"/>
    <xf numFmtId="14" fontId="1" fillId="0" borderId="0" xfId="0" applyNumberFormat="1" applyFont="1"/>
    <xf numFmtId="0" fontId="7" fillId="11" borderId="0" xfId="0" applyFont="1" applyFill="1" applyAlignment="1">
      <alignment horizontal="centerContinuous"/>
    </xf>
    <xf numFmtId="0" fontId="7" fillId="3" borderId="0" xfId="0" applyFont="1" applyFill="1"/>
    <xf numFmtId="0" fontId="7" fillId="11" borderId="0" xfId="0" applyFont="1" applyFill="1"/>
    <xf numFmtId="14" fontId="6" fillId="0" borderId="0" xfId="0" applyNumberFormat="1" applyFont="1"/>
    <xf numFmtId="0" fontId="6" fillId="5" borderId="0" xfId="0" applyFont="1" applyFill="1"/>
    <xf numFmtId="0" fontId="6" fillId="0" borderId="0" xfId="0" quotePrefix="1" applyFont="1"/>
    <xf numFmtId="0" fontId="29" fillId="6" borderId="0" xfId="0" applyFont="1" applyFill="1"/>
    <xf numFmtId="166" fontId="6" fillId="0" borderId="0" xfId="0" applyNumberFormat="1" applyFont="1"/>
    <xf numFmtId="15" fontId="6" fillId="0" borderId="0" xfId="0" applyNumberFormat="1" applyFont="1"/>
    <xf numFmtId="0" fontId="6" fillId="12" borderId="0" xfId="0" applyFont="1" applyFill="1"/>
    <xf numFmtId="0" fontId="30" fillId="0" borderId="0" xfId="0" applyFont="1"/>
    <xf numFmtId="0" fontId="26" fillId="0" borderId="0" xfId="0" applyFont="1" applyAlignment="1">
      <alignment horizontal="center"/>
    </xf>
    <xf numFmtId="3" fontId="27" fillId="0" borderId="0" xfId="0" applyNumberFormat="1" applyFont="1" applyAlignment="1">
      <alignment horizontal="center"/>
    </xf>
    <xf numFmtId="0" fontId="27" fillId="12" borderId="0" xfId="0" applyFont="1" applyFill="1"/>
    <xf numFmtId="0" fontId="25" fillId="12" borderId="0" xfId="0" applyFont="1" applyFill="1"/>
    <xf numFmtId="0" fontId="32" fillId="0" borderId="0" xfId="0" applyFont="1"/>
    <xf numFmtId="0" fontId="31" fillId="0" borderId="0" xfId="0" applyFont="1"/>
    <xf numFmtId="0" fontId="28" fillId="0" borderId="0" xfId="0" applyFont="1"/>
    <xf numFmtId="0" fontId="6" fillId="0" borderId="0" xfId="0" applyFont="1" applyAlignment="1">
      <alignment horizontal="left"/>
    </xf>
    <xf numFmtId="0" fontId="33" fillId="0" borderId="0" xfId="0" applyFont="1"/>
    <xf numFmtId="0" fontId="6" fillId="0" borderId="0" xfId="0" applyFont="1">
      <extLst>
        <ext xmlns:xfpb="http://schemas.microsoft.com/office/spreadsheetml/2022/featurepropertybag" uri="{C7286773-470A-42A8-94C5-96B5CB345126}">
          <xfpb:xfComplement i="0"/>
        </ext>
      </extLst>
    </xf>
    <xf numFmtId="0" fontId="34" fillId="0" borderId="0" xfId="1" applyFill="1"/>
    <xf numFmtId="0" fontId="34" fillId="0" borderId="0" xfId="1"/>
    <xf numFmtId="15" fontId="6" fillId="12" borderId="0" xfId="0" applyNumberFormat="1" applyFont="1" applyFill="1"/>
    <xf numFmtId="0" fontId="6" fillId="12" borderId="0" xfId="0" quotePrefix="1" applyFont="1" applyFill="1"/>
    <xf numFmtId="0" fontId="6" fillId="10" borderId="0" xfId="0" applyFont="1" applyFill="1"/>
    <xf numFmtId="164" fontId="6" fillId="0" borderId="0" xfId="0" applyNumberFormat="1" applyFont="1"/>
    <xf numFmtId="0" fontId="35"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0" fillId="8" borderId="6" xfId="0" applyFont="1" applyFill="1" applyBorder="1" applyAlignment="1">
      <alignment vertical="center"/>
    </xf>
    <xf numFmtId="0" fontId="10" fillId="8" borderId="0" xfId="0" applyFont="1" applyFill="1" applyAlignment="1">
      <alignment vertical="center"/>
    </xf>
    <xf numFmtId="0" fontId="10" fillId="8" borderId="7" xfId="0" applyFont="1" applyFill="1" applyBorder="1" applyAlignment="1">
      <alignment vertical="center"/>
    </xf>
  </cellXfs>
  <cellStyles count="2">
    <cellStyle name="Hyperlink" xfId="1" builtinId="8"/>
    <cellStyle name="Normal" xfId="0" builtinId="0"/>
  </cellStyles>
  <dxfs count="92">
    <dxf>
      <font>
        <b/>
        <i val="0"/>
        <color theme="0"/>
      </font>
      <fill>
        <patternFill>
          <bgColor theme="9" tint="-0.24994659260841701"/>
        </patternFill>
      </fill>
    </dxf>
    <dxf>
      <font>
        <color theme="0"/>
      </font>
    </dxf>
    <dxf>
      <font>
        <b/>
        <i val="0"/>
        <color theme="0"/>
      </font>
      <fill>
        <patternFill>
          <bgColor theme="9" tint="-0.24994659260841701"/>
        </patternFill>
      </fill>
    </dxf>
    <dxf>
      <fill>
        <patternFill>
          <bgColor theme="7" tint="0.59996337778862885"/>
        </patternFill>
      </fill>
    </dxf>
    <dxf>
      <numFmt numFmtId="167" formatCode="dd\-mmm\-yy"/>
    </dxf>
    <dxf>
      <numFmt numFmtId="168" formatCode="0_);\(0\)"/>
    </dxf>
    <dxf>
      <font>
        <b/>
        <i val="0"/>
      </font>
      <fill>
        <patternFill>
          <fgColor rgb="FF002060"/>
        </patternFill>
      </fill>
    </dxf>
    <dxf>
      <font>
        <b/>
        <i val="0"/>
      </font>
      <fill>
        <patternFill>
          <bgColor theme="8" tint="0.79998168889431442"/>
        </patternFill>
      </fill>
    </dxf>
    <dxf>
      <fill>
        <patternFill>
          <bgColor theme="7" tint="0.59996337778862885"/>
        </patternFill>
      </fill>
    </dxf>
    <dxf>
      <font>
        <b/>
        <i val="0"/>
        <color theme="1"/>
      </font>
      <fill>
        <patternFill>
          <bgColor theme="4" tint="0.79998168889431442"/>
        </patternFill>
      </fill>
    </dxf>
    <dxf>
      <font>
        <b/>
        <i val="0"/>
      </font>
      <fill>
        <patternFill>
          <bgColor theme="8" tint="0.79998168889431442"/>
        </patternFill>
      </fill>
    </dxf>
    <dxf>
      <font>
        <b/>
        <i val="0"/>
      </font>
      <fill>
        <patternFill>
          <bgColor theme="8" tint="0.59996337778862885"/>
        </patternFill>
      </fill>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numFmt numFmtId="167" formatCode="dd\-mmm\-yy"/>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0" formatCode="General"/>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167" formatCode="dd\-mmm\-yy"/>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0" formatCode="General"/>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167" formatCode="dd\-mmm\-yy"/>
    </dxf>
    <dxf>
      <font>
        <strike val="0"/>
        <outline val="0"/>
        <shadow val="0"/>
        <u val="none"/>
        <vertAlign val="baseline"/>
        <sz val="14"/>
        <color rgb="FF000000"/>
        <name val="Aptos Narrow"/>
        <family val="2"/>
        <scheme val="none"/>
      </font>
    </dxf>
    <dxf>
      <font>
        <b/>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167" formatCode="dd\-mmm\-yy"/>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0" formatCode="General"/>
    </dxf>
    <dxf>
      <font>
        <strike val="0"/>
        <outline val="0"/>
        <shadow val="0"/>
        <u val="none"/>
        <vertAlign val="baseline"/>
        <sz val="14"/>
        <color theme="1"/>
        <name val="Aptos Narrow"/>
        <family val="2"/>
        <scheme val="minor"/>
      </font>
      <numFmt numFmtId="164" formatCode="dd\-mmm\-yyyy"/>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fill>
        <patternFill patternType="solid">
          <fgColor indexed="64"/>
          <bgColor theme="5" tint="0.59999389629810485"/>
        </patternFill>
      </fill>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border diagonalUp="0" diagonalDown="0" outline="0">
        <left style="thin">
          <color indexed="64"/>
        </left>
        <right style="thin">
          <color indexed="64"/>
        </right>
        <top/>
        <bottom/>
      </border>
    </dxf>
    <dxf>
      <numFmt numFmtId="164" formatCode="dd\-mmm\-yyyy"/>
    </dxf>
    <dxf>
      <font>
        <b/>
        <i val="0"/>
        <strike val="0"/>
        <condense val="0"/>
        <extend val="0"/>
        <outline val="0"/>
        <shadow val="0"/>
        <u val="none"/>
        <vertAlign val="baseline"/>
        <sz val="11"/>
        <color theme="1"/>
        <name val="Aptos Narrow"/>
        <family val="2"/>
        <scheme val="minor"/>
      </font>
      <fill>
        <patternFill patternType="solid">
          <fgColor indexed="64"/>
          <bgColor theme="5" tint="0.59999389629810485"/>
        </patternFill>
      </fill>
    </dxf>
    <dxf>
      <font>
        <b val="0"/>
        <i val="0"/>
        <strike val="0"/>
        <condense val="0"/>
        <extend val="0"/>
        <outline val="0"/>
        <shadow val="0"/>
        <u val="none"/>
        <vertAlign val="baseline"/>
        <sz val="14"/>
        <color theme="1"/>
        <name val="Aptos Narrow"/>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dxf>
    <dxf>
      <font>
        <b val="0"/>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border diagonalUp="0" diagonalDown="0" outline="0">
        <left style="thin">
          <color indexed="64"/>
        </left>
        <right style="thin">
          <color indexed="64"/>
        </right>
        <top/>
        <bottom/>
      </border>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0" formatCode="General"/>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167" formatCode="dd\-mmm\-yy"/>
    </dxf>
    <dxf>
      <font>
        <strike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alignment horizontal="center"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0" formatCode="General"/>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numFmt numFmtId="167" formatCode="dd\-mmm\-yy"/>
    </dxf>
    <dxf>
      <font>
        <strike val="0"/>
        <outline val="0"/>
        <shadow val="0"/>
        <u val="none"/>
        <vertAlign val="baseline"/>
        <sz val="14"/>
        <color rgb="FF000000"/>
        <name val="Aptos Narrow"/>
        <family val="2"/>
        <scheme val="none"/>
      </font>
    </dxf>
    <dxf>
      <font>
        <b/>
        <i val="0"/>
        <strike val="0"/>
        <condense val="0"/>
        <extend val="0"/>
        <outline val="0"/>
        <shadow val="0"/>
        <u val="none"/>
        <vertAlign val="baseline"/>
        <sz val="14"/>
        <color theme="1"/>
        <name val="Aptos Narrow"/>
        <family val="2"/>
        <scheme val="minor"/>
      </font>
    </dxf>
    <dxf>
      <font>
        <b val="0"/>
        <i val="0"/>
        <strike val="0"/>
        <condense val="0"/>
        <extend val="0"/>
        <outline val="0"/>
        <shadow val="0"/>
        <u val="none"/>
        <vertAlign val="baseline"/>
        <sz val="14"/>
        <color theme="1"/>
        <name val="Aptos Narrow"/>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numFmt numFmtId="167" formatCode="dd\-mmm\-yy"/>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4"/>
        <color theme="1"/>
        <name val="Aptos Narrow"/>
        <family val="2"/>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21" Type="http://schemas.openxmlformats.org/officeDocument/2006/relationships/worksheet" Target="worksheets/sheet21.xml"/><Relationship Id="rId34" Type="http://schemas.microsoft.com/office/2017/06/relationships/rdSupportingPropertyBag" Target="richData/rdsupportingpropertybag.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06/relationships/richStyles" Target="richData/richStyles.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microsoft.com/office/2020/07/relationships/rdRichValueWebImage" Target="richData/rdRichValueWebImage.xml"/><Relationship Id="rId36"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Array" Target="richData/rdarray.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microsoft.com/office/2017/06/relationships/rdRichValueTypes" Target="richData/rdRichValueTyp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Groupby_optarg!$K$6</c:f>
              <c:strCache>
                <c:ptCount val="1"/>
                <c:pt idx="0">
                  <c:v>Sales</c:v>
                </c:pt>
              </c:strCache>
            </c:strRef>
          </c:tx>
          <c:spPr>
            <a:solidFill>
              <a:schemeClr val="accent1"/>
            </a:solidFill>
            <a:ln>
              <a:noFill/>
            </a:ln>
            <a:effectLst/>
          </c:spPr>
          <c:invertIfNegative val="0"/>
          <c:cat>
            <c:strRef>
              <c:f>Groupby_optarg!$J$7:$J$13</c:f>
              <c:strCache>
                <c:ptCount val="7"/>
                <c:pt idx="0">
                  <c:v>Jack</c:v>
                </c:pt>
                <c:pt idx="1">
                  <c:v>James</c:v>
                </c:pt>
                <c:pt idx="2">
                  <c:v>Karen</c:v>
                </c:pt>
                <c:pt idx="3">
                  <c:v>Johnson</c:v>
                </c:pt>
                <c:pt idx="4">
                  <c:v>Jason</c:v>
                </c:pt>
                <c:pt idx="5">
                  <c:v>Jacques</c:v>
                </c:pt>
                <c:pt idx="6">
                  <c:v>Jensen</c:v>
                </c:pt>
              </c:strCache>
            </c:strRef>
          </c:cat>
          <c:val>
            <c:numRef>
              <c:f>Groupby_optarg!$K$7:$K$13</c:f>
              <c:numCache>
                <c:formatCode>#,##0</c:formatCode>
                <c:ptCount val="7"/>
                <c:pt idx="0">
                  <c:v>7500</c:v>
                </c:pt>
                <c:pt idx="1">
                  <c:v>7500</c:v>
                </c:pt>
                <c:pt idx="2">
                  <c:v>6500</c:v>
                </c:pt>
                <c:pt idx="3">
                  <c:v>2900</c:v>
                </c:pt>
                <c:pt idx="4">
                  <c:v>2600</c:v>
                </c:pt>
                <c:pt idx="5">
                  <c:v>1400</c:v>
                </c:pt>
                <c:pt idx="6">
                  <c:v>1300</c:v>
                </c:pt>
              </c:numCache>
            </c:numRef>
          </c:val>
          <c:extLst>
            <c:ext xmlns:c16="http://schemas.microsoft.com/office/drawing/2014/chart" uri="{C3380CC4-5D6E-409C-BE32-E72D297353CC}">
              <c16:uniqueId val="{00000000-AE02-A442-A7A8-FF68B632DDCF}"/>
            </c:ext>
          </c:extLst>
        </c:ser>
        <c:dLbls>
          <c:showLegendKey val="0"/>
          <c:showVal val="0"/>
          <c:showCatName val="0"/>
          <c:showSerName val="0"/>
          <c:showPercent val="0"/>
          <c:showBubbleSize val="0"/>
        </c:dLbls>
        <c:gapWidth val="219"/>
        <c:overlap val="-27"/>
        <c:axId val="1444456032"/>
        <c:axId val="1444457760"/>
      </c:barChart>
      <c:catAx>
        <c:axId val="14444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457760"/>
        <c:crosses val="autoZero"/>
        <c:auto val="1"/>
        <c:lblAlgn val="ctr"/>
        <c:lblOffset val="100"/>
        <c:noMultiLvlLbl val="0"/>
      </c:catAx>
      <c:valAx>
        <c:axId val="1444457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45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'Dynamic Dashboard'!$F$3</c:f>
              <c:strCache>
                <c:ptCount val="1"/>
                <c:pt idx="0">
                  <c:v>2021</c:v>
                </c:pt>
              </c:strCache>
            </c:strRef>
          </c:tx>
          <c:spPr>
            <a:solidFill>
              <a:schemeClr val="accent1"/>
            </a:solidFill>
            <a:ln>
              <a:noFill/>
            </a:ln>
            <a:effectLst/>
          </c:spPr>
          <c:invertIfNegative val="0"/>
          <c:cat>
            <c:strRef>
              <c:f>'Dynamic Dashboard'!$E$4:$E$13</c:f>
              <c:strCache>
                <c:ptCount val="10"/>
                <c:pt idx="0">
                  <c:v>Banana bread</c:v>
                </c:pt>
                <c:pt idx="1">
                  <c:v>Fresh Juice</c:v>
                </c:pt>
                <c:pt idx="2">
                  <c:v>Fruit Cake</c:v>
                </c:pt>
                <c:pt idx="3">
                  <c:v>Milk Shake</c:v>
                </c:pt>
                <c:pt idx="4">
                  <c:v>Parfait</c:v>
                </c:pt>
                <c:pt idx="5">
                  <c:v>Pizzas</c:v>
                </c:pt>
                <c:pt idx="6">
                  <c:v>Sosa Drinks</c:v>
                </c:pt>
                <c:pt idx="7">
                  <c:v>Unsweetened Yoghurt</c:v>
                </c:pt>
                <c:pt idx="8">
                  <c:v>Vanilla Cream</c:v>
                </c:pt>
                <c:pt idx="9">
                  <c:v>White Choco</c:v>
                </c:pt>
              </c:strCache>
            </c:strRef>
          </c:cat>
          <c:val>
            <c:numRef>
              <c:f>'Dynamic Dashboard'!$F$4:$F$13</c:f>
              <c:numCache>
                <c:formatCode>General</c:formatCode>
                <c:ptCount val="10"/>
                <c:pt idx="0">
                  <c:v>3</c:v>
                </c:pt>
                <c:pt idx="1">
                  <c:v>20</c:v>
                </c:pt>
                <c:pt idx="2">
                  <c:v>12</c:v>
                </c:pt>
                <c:pt idx="3">
                  <c:v>14</c:v>
                </c:pt>
                <c:pt idx="4">
                  <c:v>8</c:v>
                </c:pt>
                <c:pt idx="5">
                  <c:v>4</c:v>
                </c:pt>
                <c:pt idx="6">
                  <c:v>42</c:v>
                </c:pt>
                <c:pt idx="7">
                  <c:v>20</c:v>
                </c:pt>
                <c:pt idx="8">
                  <c:v>31</c:v>
                </c:pt>
                <c:pt idx="9">
                  <c:v>20</c:v>
                </c:pt>
              </c:numCache>
            </c:numRef>
          </c:val>
          <c:extLst>
            <c:ext xmlns:c16="http://schemas.microsoft.com/office/drawing/2014/chart" uri="{C3380CC4-5D6E-409C-BE32-E72D297353CC}">
              <c16:uniqueId val="{00000000-FC41-F346-9212-B822802997A6}"/>
            </c:ext>
          </c:extLst>
        </c:ser>
        <c:ser>
          <c:idx val="1"/>
          <c:order val="1"/>
          <c:tx>
            <c:strRef>
              <c:f>'Dynamic Dashboard'!$G$3</c:f>
              <c:strCache>
                <c:ptCount val="1"/>
                <c:pt idx="0">
                  <c:v>2022</c:v>
                </c:pt>
              </c:strCache>
            </c:strRef>
          </c:tx>
          <c:spPr>
            <a:solidFill>
              <a:schemeClr val="accent2"/>
            </a:solidFill>
            <a:ln>
              <a:noFill/>
            </a:ln>
            <a:effectLst/>
          </c:spPr>
          <c:invertIfNegative val="0"/>
          <c:cat>
            <c:strRef>
              <c:f>'Dynamic Dashboard'!$E$4:$E$13</c:f>
              <c:strCache>
                <c:ptCount val="10"/>
                <c:pt idx="0">
                  <c:v>Banana bread</c:v>
                </c:pt>
                <c:pt idx="1">
                  <c:v>Fresh Juice</c:v>
                </c:pt>
                <c:pt idx="2">
                  <c:v>Fruit Cake</c:v>
                </c:pt>
                <c:pt idx="3">
                  <c:v>Milk Shake</c:v>
                </c:pt>
                <c:pt idx="4">
                  <c:v>Parfait</c:v>
                </c:pt>
                <c:pt idx="5">
                  <c:v>Pizzas</c:v>
                </c:pt>
                <c:pt idx="6">
                  <c:v>Sosa Drinks</c:v>
                </c:pt>
                <c:pt idx="7">
                  <c:v>Unsweetened Yoghurt</c:v>
                </c:pt>
                <c:pt idx="8">
                  <c:v>Vanilla Cream</c:v>
                </c:pt>
                <c:pt idx="9">
                  <c:v>White Choco</c:v>
                </c:pt>
              </c:strCache>
            </c:strRef>
          </c:cat>
          <c:val>
            <c:numRef>
              <c:f>'Dynamic Dashboard'!$G$4:$G$13</c:f>
              <c:numCache>
                <c:formatCode>General</c:formatCode>
                <c:ptCount val="10"/>
                <c:pt idx="0">
                  <c:v>41</c:v>
                </c:pt>
                <c:pt idx="1">
                  <c:v>13</c:v>
                </c:pt>
                <c:pt idx="2">
                  <c:v>10</c:v>
                </c:pt>
                <c:pt idx="3">
                  <c:v>12</c:v>
                </c:pt>
                <c:pt idx="4">
                  <c:v>22</c:v>
                </c:pt>
                <c:pt idx="5">
                  <c:v>12</c:v>
                </c:pt>
                <c:pt idx="6">
                  <c:v>22</c:v>
                </c:pt>
                <c:pt idx="7">
                  <c:v>16</c:v>
                </c:pt>
                <c:pt idx="8">
                  <c:v>40</c:v>
                </c:pt>
                <c:pt idx="9">
                  <c:v>33</c:v>
                </c:pt>
              </c:numCache>
            </c:numRef>
          </c:val>
          <c:extLst>
            <c:ext xmlns:c16="http://schemas.microsoft.com/office/drawing/2014/chart" uri="{C3380CC4-5D6E-409C-BE32-E72D297353CC}">
              <c16:uniqueId val="{00000000-3067-234B-A84B-00EDB490A1EE}"/>
            </c:ext>
          </c:extLst>
        </c:ser>
        <c:ser>
          <c:idx val="2"/>
          <c:order val="2"/>
          <c:tx>
            <c:strRef>
              <c:f>'Dynamic Dashboard'!$H$3</c:f>
              <c:strCache>
                <c:ptCount val="1"/>
                <c:pt idx="0">
                  <c:v>2023</c:v>
                </c:pt>
              </c:strCache>
            </c:strRef>
          </c:tx>
          <c:spPr>
            <a:solidFill>
              <a:schemeClr val="accent3"/>
            </a:solidFill>
            <a:ln>
              <a:noFill/>
            </a:ln>
            <a:effectLst/>
          </c:spPr>
          <c:invertIfNegative val="0"/>
          <c:cat>
            <c:strRef>
              <c:f>'Dynamic Dashboard'!$E$4:$E$13</c:f>
              <c:strCache>
                <c:ptCount val="10"/>
                <c:pt idx="0">
                  <c:v>Banana bread</c:v>
                </c:pt>
                <c:pt idx="1">
                  <c:v>Fresh Juice</c:v>
                </c:pt>
                <c:pt idx="2">
                  <c:v>Fruit Cake</c:v>
                </c:pt>
                <c:pt idx="3">
                  <c:v>Milk Shake</c:v>
                </c:pt>
                <c:pt idx="4">
                  <c:v>Parfait</c:v>
                </c:pt>
                <c:pt idx="5">
                  <c:v>Pizzas</c:v>
                </c:pt>
                <c:pt idx="6">
                  <c:v>Sosa Drinks</c:v>
                </c:pt>
                <c:pt idx="7">
                  <c:v>Unsweetened Yoghurt</c:v>
                </c:pt>
                <c:pt idx="8">
                  <c:v>Vanilla Cream</c:v>
                </c:pt>
                <c:pt idx="9">
                  <c:v>White Choco</c:v>
                </c:pt>
              </c:strCache>
            </c:strRef>
          </c:cat>
          <c:val>
            <c:numRef>
              <c:f>'Dynamic Dashboard'!$H$4:$H$13</c:f>
              <c:numCache>
                <c:formatCode>General</c:formatCode>
                <c:ptCount val="10"/>
                <c:pt idx="0">
                  <c:v>9</c:v>
                </c:pt>
                <c:pt idx="1">
                  <c:v>14</c:v>
                </c:pt>
                <c:pt idx="2">
                  <c:v>13</c:v>
                </c:pt>
                <c:pt idx="3">
                  <c:v>16</c:v>
                </c:pt>
                <c:pt idx="4">
                  <c:v>11</c:v>
                </c:pt>
                <c:pt idx="5">
                  <c:v>16</c:v>
                </c:pt>
                <c:pt idx="6">
                  <c:v>20</c:v>
                </c:pt>
                <c:pt idx="7">
                  <c:v>9</c:v>
                </c:pt>
                <c:pt idx="8">
                  <c:v>10</c:v>
                </c:pt>
                <c:pt idx="9">
                  <c:v>7</c:v>
                </c:pt>
              </c:numCache>
            </c:numRef>
          </c:val>
          <c:extLst>
            <c:ext xmlns:c16="http://schemas.microsoft.com/office/drawing/2014/chart" uri="{C3380CC4-5D6E-409C-BE32-E72D297353CC}">
              <c16:uniqueId val="{00000001-3067-234B-A84B-00EDB490A1EE}"/>
            </c:ext>
          </c:extLst>
        </c:ser>
        <c:ser>
          <c:idx val="3"/>
          <c:order val="3"/>
          <c:tx>
            <c:strRef>
              <c:f>'Dynamic Dashboard'!$I$3</c:f>
              <c:strCache>
                <c:ptCount val="1"/>
                <c:pt idx="0">
                  <c:v>2024</c:v>
                </c:pt>
              </c:strCache>
            </c:strRef>
          </c:tx>
          <c:spPr>
            <a:solidFill>
              <a:schemeClr val="accent4"/>
            </a:solidFill>
            <a:ln>
              <a:noFill/>
            </a:ln>
            <a:effectLst/>
          </c:spPr>
          <c:invertIfNegative val="0"/>
          <c:cat>
            <c:strRef>
              <c:f>'Dynamic Dashboard'!$E$4:$E$13</c:f>
              <c:strCache>
                <c:ptCount val="10"/>
                <c:pt idx="0">
                  <c:v>Banana bread</c:v>
                </c:pt>
                <c:pt idx="1">
                  <c:v>Fresh Juice</c:v>
                </c:pt>
                <c:pt idx="2">
                  <c:v>Fruit Cake</c:v>
                </c:pt>
                <c:pt idx="3">
                  <c:v>Milk Shake</c:v>
                </c:pt>
                <c:pt idx="4">
                  <c:v>Parfait</c:v>
                </c:pt>
                <c:pt idx="5">
                  <c:v>Pizzas</c:v>
                </c:pt>
                <c:pt idx="6">
                  <c:v>Sosa Drinks</c:v>
                </c:pt>
                <c:pt idx="7">
                  <c:v>Unsweetened Yoghurt</c:v>
                </c:pt>
                <c:pt idx="8">
                  <c:v>Vanilla Cream</c:v>
                </c:pt>
                <c:pt idx="9">
                  <c:v>White Choco</c:v>
                </c:pt>
              </c:strCache>
            </c:strRef>
          </c:cat>
          <c:val>
            <c:numRef>
              <c:f>'Dynamic Dashboard'!$I$4:$I$13</c:f>
              <c:numCache>
                <c:formatCode>General</c:formatCode>
                <c:ptCount val="10"/>
                <c:pt idx="0">
                  <c:v>0</c:v>
                </c:pt>
                <c:pt idx="1">
                  <c:v>0</c:v>
                </c:pt>
                <c:pt idx="2">
                  <c:v>0</c:v>
                </c:pt>
                <c:pt idx="3">
                  <c:v>0</c:v>
                </c:pt>
                <c:pt idx="4">
                  <c:v>7</c:v>
                </c:pt>
                <c:pt idx="5">
                  <c:v>8</c:v>
                </c:pt>
                <c:pt idx="6">
                  <c:v>6</c:v>
                </c:pt>
                <c:pt idx="7">
                  <c:v>13</c:v>
                </c:pt>
                <c:pt idx="8">
                  <c:v>8</c:v>
                </c:pt>
                <c:pt idx="9">
                  <c:v>7</c:v>
                </c:pt>
              </c:numCache>
            </c:numRef>
          </c:val>
          <c:extLst>
            <c:ext xmlns:c16="http://schemas.microsoft.com/office/drawing/2014/chart" uri="{C3380CC4-5D6E-409C-BE32-E72D297353CC}">
              <c16:uniqueId val="{00000002-3067-234B-A84B-00EDB490A1EE}"/>
            </c:ext>
          </c:extLst>
        </c:ser>
        <c:dLbls>
          <c:showLegendKey val="0"/>
          <c:showVal val="0"/>
          <c:showCatName val="0"/>
          <c:showSerName val="0"/>
          <c:showPercent val="0"/>
          <c:showBubbleSize val="0"/>
        </c:dLbls>
        <c:gapWidth val="219"/>
        <c:overlap val="-27"/>
        <c:axId val="2126760224"/>
        <c:axId val="2126966176"/>
      </c:barChart>
      <c:catAx>
        <c:axId val="212676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966176"/>
        <c:crosses val="autoZero"/>
        <c:auto val="1"/>
        <c:lblAlgn val="ctr"/>
        <c:lblOffset val="100"/>
        <c:noMultiLvlLbl val="0"/>
      </c:catAx>
      <c:valAx>
        <c:axId val="2126966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76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2</xdr:col>
      <xdr:colOff>908627</xdr:colOff>
      <xdr:row>7</xdr:row>
      <xdr:rowOff>69274</xdr:rowOff>
    </xdr:from>
    <xdr:to>
      <xdr:col>3</xdr:col>
      <xdr:colOff>5511118</xdr:colOff>
      <xdr:row>14</xdr:row>
      <xdr:rowOff>11546</xdr:rowOff>
    </xdr:to>
    <xdr:pic>
      <xdr:nvPicPr>
        <xdr:cNvPr id="2" name="Picture 1" descr="A screenshot of a computer&#10;&#10;Description automatically generated">
          <a:extLst>
            <a:ext uri="{FF2B5EF4-FFF2-40B4-BE49-F238E27FC236}">
              <a16:creationId xmlns:a16="http://schemas.microsoft.com/office/drawing/2014/main" id="{033D2E80-E156-F3A4-B28A-120162A5CE19}"/>
            </a:ext>
          </a:extLst>
        </xdr:cNvPr>
        <xdr:cNvPicPr>
          <a:picLocks noChangeAspect="1"/>
        </xdr:cNvPicPr>
      </xdr:nvPicPr>
      <xdr:blipFill>
        <a:blip xmlns:r="http://schemas.openxmlformats.org/officeDocument/2006/relationships" r:embed="rId1"/>
        <a:stretch>
          <a:fillRect/>
        </a:stretch>
      </xdr:blipFill>
      <xdr:spPr>
        <a:xfrm>
          <a:off x="9371445" y="2747819"/>
          <a:ext cx="5514582" cy="2655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277091</xdr:colOff>
      <xdr:row>11</xdr:row>
      <xdr:rowOff>147704</xdr:rowOff>
    </xdr:from>
    <xdr:to>
      <xdr:col>21</xdr:col>
      <xdr:colOff>645776</xdr:colOff>
      <xdr:row>19</xdr:row>
      <xdr:rowOff>57726</xdr:rowOff>
    </xdr:to>
    <xdr:pic>
      <xdr:nvPicPr>
        <xdr:cNvPr id="2" name="Picture 1">
          <a:extLst>
            <a:ext uri="{FF2B5EF4-FFF2-40B4-BE49-F238E27FC236}">
              <a16:creationId xmlns:a16="http://schemas.microsoft.com/office/drawing/2014/main" id="{90D6BB8A-AC31-6629-0621-464BB3017DFD}"/>
            </a:ext>
          </a:extLst>
        </xdr:cNvPr>
        <xdr:cNvPicPr>
          <a:picLocks noChangeAspect="1"/>
        </xdr:cNvPicPr>
      </xdr:nvPicPr>
      <xdr:blipFill>
        <a:blip xmlns:r="http://schemas.openxmlformats.org/officeDocument/2006/relationships" r:embed="rId1"/>
        <a:stretch>
          <a:fillRect/>
        </a:stretch>
      </xdr:blipFill>
      <xdr:spPr>
        <a:xfrm>
          <a:off x="12596091" y="2860886"/>
          <a:ext cx="5968230" cy="18496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418041</xdr:colOff>
      <xdr:row>4</xdr:row>
      <xdr:rowOff>200024</xdr:rowOff>
    </xdr:from>
    <xdr:to>
      <xdr:col>15</xdr:col>
      <xdr:colOff>375708</xdr:colOff>
      <xdr:row>16</xdr:row>
      <xdr:rowOff>22224</xdr:rowOff>
    </xdr:to>
    <xdr:graphicFrame macro="">
      <xdr:nvGraphicFramePr>
        <xdr:cNvPr id="2" name="Chart 1">
          <a:extLst>
            <a:ext uri="{FF2B5EF4-FFF2-40B4-BE49-F238E27FC236}">
              <a16:creationId xmlns:a16="http://schemas.microsoft.com/office/drawing/2014/main" id="{3BE4D350-0A37-D78C-C50B-116B3AD191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635000</xdr:colOff>
      <xdr:row>7</xdr:row>
      <xdr:rowOff>0</xdr:rowOff>
    </xdr:from>
    <xdr:to>
      <xdr:col>22</xdr:col>
      <xdr:colOff>52754</xdr:colOff>
      <xdr:row>11</xdr:row>
      <xdr:rowOff>50800</xdr:rowOff>
    </xdr:to>
    <xdr:pic>
      <xdr:nvPicPr>
        <xdr:cNvPr id="2" name="Picture 1">
          <a:extLst>
            <a:ext uri="{FF2B5EF4-FFF2-40B4-BE49-F238E27FC236}">
              <a16:creationId xmlns:a16="http://schemas.microsoft.com/office/drawing/2014/main" id="{E05C4087-546A-4305-FD86-04F1EDF2EB8D}"/>
            </a:ext>
          </a:extLst>
        </xdr:cNvPr>
        <xdr:cNvPicPr>
          <a:picLocks noChangeAspect="1"/>
        </xdr:cNvPicPr>
      </xdr:nvPicPr>
      <xdr:blipFill>
        <a:blip xmlns:r="http://schemas.openxmlformats.org/officeDocument/2006/relationships" r:embed="rId1"/>
        <a:stretch>
          <a:fillRect/>
        </a:stretch>
      </xdr:blipFill>
      <xdr:spPr>
        <a:xfrm>
          <a:off x="17729200" y="1612900"/>
          <a:ext cx="2110154" cy="1016000"/>
        </a:xfrm>
        <a:prstGeom prst="rect">
          <a:avLst/>
        </a:prstGeom>
      </xdr:spPr>
    </xdr:pic>
    <xdr:clientData/>
  </xdr:twoCellAnchor>
  <xdr:twoCellAnchor editAs="oneCell">
    <xdr:from>
      <xdr:col>18</xdr:col>
      <xdr:colOff>622300</xdr:colOff>
      <xdr:row>13</xdr:row>
      <xdr:rowOff>25400</xdr:rowOff>
    </xdr:from>
    <xdr:to>
      <xdr:col>22</xdr:col>
      <xdr:colOff>212852</xdr:colOff>
      <xdr:row>17</xdr:row>
      <xdr:rowOff>127000</xdr:rowOff>
    </xdr:to>
    <xdr:pic>
      <xdr:nvPicPr>
        <xdr:cNvPr id="3" name="Picture 2">
          <a:extLst>
            <a:ext uri="{FF2B5EF4-FFF2-40B4-BE49-F238E27FC236}">
              <a16:creationId xmlns:a16="http://schemas.microsoft.com/office/drawing/2014/main" id="{CEDBA3AC-7C85-20D2-0DBF-7BA9BF64C81F}"/>
            </a:ext>
          </a:extLst>
        </xdr:cNvPr>
        <xdr:cNvPicPr>
          <a:picLocks noChangeAspect="1"/>
        </xdr:cNvPicPr>
      </xdr:nvPicPr>
      <xdr:blipFill>
        <a:blip xmlns:r="http://schemas.openxmlformats.org/officeDocument/2006/relationships" r:embed="rId2"/>
        <a:stretch>
          <a:fillRect/>
        </a:stretch>
      </xdr:blipFill>
      <xdr:spPr>
        <a:xfrm>
          <a:off x="17716500" y="3086100"/>
          <a:ext cx="2282952"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296334</xdr:colOff>
      <xdr:row>12</xdr:row>
      <xdr:rowOff>26459</xdr:rowOff>
    </xdr:from>
    <xdr:to>
      <xdr:col>6</xdr:col>
      <xdr:colOff>60325</xdr:colOff>
      <xdr:row>23</xdr:row>
      <xdr:rowOff>147108</xdr:rowOff>
    </xdr:to>
    <xdr:sp macro="" textlink="">
      <xdr:nvSpPr>
        <xdr:cNvPr id="2" name="Thought Bubble: Cloud 1">
          <a:extLst>
            <a:ext uri="{FF2B5EF4-FFF2-40B4-BE49-F238E27FC236}">
              <a16:creationId xmlns:a16="http://schemas.microsoft.com/office/drawing/2014/main" id="{534F15F9-91EA-4271-B634-126918BB97AB}"/>
            </a:ext>
          </a:extLst>
        </xdr:cNvPr>
        <xdr:cNvSpPr/>
      </xdr:nvSpPr>
      <xdr:spPr>
        <a:xfrm>
          <a:off x="1465792" y="2455334"/>
          <a:ext cx="2817283" cy="2157941"/>
        </a:xfrm>
        <a:prstGeom prst="cloudCallout">
          <a:avLst>
            <a:gd name="adj1" fmla="val 26766"/>
            <a:gd name="adj2" fmla="val -44838"/>
          </a:avLst>
        </a:prstGeom>
        <a:solidFill>
          <a:srgbClr val="79B3B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200" b="1"/>
            <a:t>From dataset in column A, create the table under Answer Expected. </a:t>
          </a:r>
        </a:p>
        <a:p>
          <a:pPr algn="l"/>
          <a:r>
            <a:rPr lang="en-IN" sz="1200" b="1"/>
            <a:t>1H = Jan to Jun and 2H = Jul to Dec. Sort it on the basis of Year followed by Half.</a:t>
          </a:r>
        </a:p>
        <a:p>
          <a:pPr algn="l"/>
          <a:endParaRPr lang="en-IN" sz="1200" b="1"/>
        </a:p>
      </xdr:txBody>
    </xdr:sp>
    <xdr:clientData/>
  </xdr:twoCellAnchor>
  <xdr:twoCellAnchor editAs="oneCell">
    <xdr:from>
      <xdr:col>0</xdr:col>
      <xdr:colOff>78317</xdr:colOff>
      <xdr:row>23</xdr:row>
      <xdr:rowOff>29634</xdr:rowOff>
    </xdr:from>
    <xdr:to>
      <xdr:col>2</xdr:col>
      <xdr:colOff>44451</xdr:colOff>
      <xdr:row>24</xdr:row>
      <xdr:rowOff>151343</xdr:rowOff>
    </xdr:to>
    <xdr:pic>
      <xdr:nvPicPr>
        <xdr:cNvPr id="3" name="Picture 2">
          <a:extLst>
            <a:ext uri="{FF2B5EF4-FFF2-40B4-BE49-F238E27FC236}">
              <a16:creationId xmlns:a16="http://schemas.microsoft.com/office/drawing/2014/main" id="{936E630F-CC1C-4C18-843D-578932365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17" y="4495801"/>
          <a:ext cx="1135592" cy="30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565150</xdr:colOff>
      <xdr:row>17</xdr:row>
      <xdr:rowOff>149883</xdr:rowOff>
    </xdr:from>
    <xdr:to>
      <xdr:col>5</xdr:col>
      <xdr:colOff>419100</xdr:colOff>
      <xdr:row>22</xdr:row>
      <xdr:rowOff>38100</xdr:rowOff>
    </xdr:to>
    <xdr:sp macro="" textlink="">
      <xdr:nvSpPr>
        <xdr:cNvPr id="2" name="Thought Bubble: Cloud 3">
          <a:extLst>
            <a:ext uri="{FF2B5EF4-FFF2-40B4-BE49-F238E27FC236}">
              <a16:creationId xmlns:a16="http://schemas.microsoft.com/office/drawing/2014/main" id="{D6420166-6993-6F41-8543-D3A4D34D5735}"/>
            </a:ext>
          </a:extLst>
        </xdr:cNvPr>
        <xdr:cNvSpPr/>
      </xdr:nvSpPr>
      <xdr:spPr>
        <a:xfrm>
          <a:off x="2216150" y="3794783"/>
          <a:ext cx="1746250" cy="904217"/>
        </a:xfrm>
        <a:prstGeom prst="cloudCallout">
          <a:avLst>
            <a:gd name="adj1" fmla="val 65219"/>
            <a:gd name="adj2" fmla="val -39223"/>
          </a:avLst>
        </a:prstGeom>
        <a:solidFill>
          <a:schemeClr val="bg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200" b="1"/>
            <a:t>Pivot the data as shown.</a:t>
          </a:r>
        </a:p>
      </xdr:txBody>
    </xdr:sp>
    <xdr:clientData/>
  </xdr:twoCellAnchor>
  <xdr:twoCellAnchor editAs="oneCell">
    <xdr:from>
      <xdr:col>6</xdr:col>
      <xdr:colOff>285750</xdr:colOff>
      <xdr:row>19</xdr:row>
      <xdr:rowOff>82550</xdr:rowOff>
    </xdr:from>
    <xdr:to>
      <xdr:col>9</xdr:col>
      <xdr:colOff>12700</xdr:colOff>
      <xdr:row>20</xdr:row>
      <xdr:rowOff>165100</xdr:rowOff>
    </xdr:to>
    <xdr:pic>
      <xdr:nvPicPr>
        <xdr:cNvPr id="3" name="Picture 2">
          <a:extLst>
            <a:ext uri="{FF2B5EF4-FFF2-40B4-BE49-F238E27FC236}">
              <a16:creationId xmlns:a16="http://schemas.microsoft.com/office/drawing/2014/main" id="{F55EE281-4BDE-D14B-82D4-7E8DB3CF0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4133850"/>
          <a:ext cx="12636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25400</xdr:colOff>
          <xdr:row>12</xdr:row>
          <xdr:rowOff>177800</xdr:rowOff>
        </xdr:from>
        <xdr:to>
          <xdr:col>24</xdr:col>
          <xdr:colOff>63500</xdr:colOff>
          <xdr:row>26</xdr:row>
          <xdr:rowOff>190500</xdr:rowOff>
        </xdr:to>
        <xdr:pic>
          <xdr:nvPicPr>
            <xdr:cNvPr id="2" name="Picture 1">
              <a:extLst>
                <a:ext uri="{FF2B5EF4-FFF2-40B4-BE49-F238E27FC236}">
                  <a16:creationId xmlns:a16="http://schemas.microsoft.com/office/drawing/2014/main" id="{F57C39C6-B51D-305D-48C9-19A2E4EA687B}"/>
                </a:ext>
              </a:extLst>
            </xdr:cNvPr>
            <xdr:cNvPicPr>
              <a:picLocks noChangeAspect="1" noChangeArrowheads="1"/>
              <a:extLst>
                <a:ext uri="{84589F7E-364E-4C9E-8A38-B11213B215E9}">
                  <a14:cameraTool cellRange="FilterDemo!$B$7:$I$20" spid="_x0000_s26857"/>
                </a:ext>
              </a:extLst>
            </xdr:cNvPicPr>
          </xdr:nvPicPr>
          <xdr:blipFill>
            <a:blip xmlns:r="http://schemas.openxmlformats.org/officeDocument/2006/relationships" r:embed="rId1"/>
            <a:srcRect/>
            <a:stretch>
              <a:fillRect/>
            </a:stretch>
          </xdr:blipFill>
          <xdr:spPr bwMode="auto">
            <a:xfrm>
              <a:off x="14376400" y="3263900"/>
              <a:ext cx="8280400" cy="3390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463549</xdr:colOff>
      <xdr:row>1</xdr:row>
      <xdr:rowOff>120650</xdr:rowOff>
    </xdr:from>
    <xdr:to>
      <xdr:col>20</xdr:col>
      <xdr:colOff>524932</xdr:colOff>
      <xdr:row>23</xdr:row>
      <xdr:rowOff>228600</xdr:rowOff>
    </xdr:to>
    <xdr:graphicFrame macro="">
      <xdr:nvGraphicFramePr>
        <xdr:cNvPr id="7" name="Chart 6">
          <a:extLst>
            <a:ext uri="{FF2B5EF4-FFF2-40B4-BE49-F238E27FC236}">
              <a16:creationId xmlns:a16="http://schemas.microsoft.com/office/drawing/2014/main" id="{57065A68-473B-AE5B-7E2F-7652361ED4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355600</xdr:colOff>
      <xdr:row>2</xdr:row>
      <xdr:rowOff>0</xdr:rowOff>
    </xdr:from>
    <xdr:to>
      <xdr:col>14</xdr:col>
      <xdr:colOff>355600</xdr:colOff>
      <xdr:row>16</xdr:row>
      <xdr:rowOff>41272</xdr:rowOff>
    </xdr:to>
    <mc:AlternateContent xmlns:mc="http://schemas.openxmlformats.org/markup-compatibility/2006" xmlns:sle15="http://schemas.microsoft.com/office/drawing/2012/slicer">
      <mc:Choice Requires="sle15">
        <xdr:graphicFrame macro="">
          <xdr:nvGraphicFramePr>
            <xdr:cNvPr id="2" name="Country">
              <a:extLst>
                <a:ext uri="{FF2B5EF4-FFF2-40B4-BE49-F238E27FC236}">
                  <a16:creationId xmlns:a16="http://schemas.microsoft.com/office/drawing/2014/main" id="{4649A6A0-D1F2-8A02-3D69-5B018B267B09}"/>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8934450" y="577850"/>
              <a:ext cx="1828800" cy="261937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richPivotRecords" Target="richPivot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Victor Momoh" refreshedDate="45792.572215162036" createdVersion="8" refreshedVersion="8" minRefreshableVersion="3" recordCount="13" xr:uid="{3421E08C-BE6B-9743-A341-6EE75B85BC80}">
  <cacheSource type="worksheet">
    <worksheetSource name="Billionaires"/>
  </cacheSource>
  <cacheFields count="3">
    <cacheField name="Name" numFmtId="0">
      <sharedItems/>
    </cacheField>
    <cacheField name="Location" numFmtId="0">
      <sharedItems/>
    </cacheField>
    <cacheField name="Net Worth ($M)" numFmtId="3">
      <sharedItems containsSemiMixedTypes="0" containsString="0" containsNumber="1" containsInteger="1" minValue="11700" maxValue="48100"/>
    </cacheField>
  </cacheFields>
  <extLst>
    <ext xmlns:x14="http://schemas.microsoft.com/office/spreadsheetml/2009/9/main" uri="{725AE2AE-9491-48be-B2B4-4EB974FC3084}">
      <x14:pivotCacheDefinition/>
    </ext>
    <ext xmlns:xxpvi="http://schemas.microsoft.com/office/spreadsheetml/2022/pivotVersionInfo" uri="{9F748A41-CAEA-4470-BF7A-CE61E8FFA7F9}">
      <xxpvi:cacheVersionInfo>
        <xxpvi:lastRefreshFeature>RichData</xxpvi:lastRefreshFeature>
      </xxpvi:cacheVersionInfo>
    </ext>
    <ext xmlns:xprd="http://schemas.microsoft.com/office/spreadsheetml/2022/pivotRichData" uri="{2C874A73-7782-4A18-856F-96AC7E287872}">
      <xprd:richInfo pivotCacheGuid="{3421E08C-BE6B-9743-A341-6EE75B85BC80}" pivotIgnoreInvalidCache="1" r:id="rId1"/>
    </ext>
  </extLst>
</pivotCacheDefinition>
</file>

<file path=xl/pivotCache/richPivot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s v="John Doe"/>
    <s v="Nigeria"/>
    <n v="38200"/>
  </r>
  <r>
    <s v="James Bald"/>
    <s v="Kenya"/>
    <n v="18600"/>
  </r>
  <r>
    <s v="Jimmy Grid"/>
    <s v="Nigeria"/>
    <n v="34400"/>
  </r>
  <r>
    <s v="Excel Jordan"/>
    <s v="United Kingdom"/>
    <n v="14500"/>
  </r>
  <r>
    <s v="Ashley Rand"/>
    <s v="France"/>
    <n v="48100"/>
  </r>
  <r>
    <s v="Seveer Rashiv"/>
    <s v="India"/>
    <n v="11700"/>
  </r>
  <r>
    <s v="Jon Jones"/>
    <s v="Japan"/>
    <n v="15800"/>
  </r>
  <r>
    <s v="Anil Kapoor"/>
    <s v="Jordan"/>
    <n v="38900"/>
  </r>
  <r>
    <s v="Giles Male"/>
    <s v="United Kingdom"/>
    <n v="23800"/>
  </r>
  <r>
    <s v="Myles Arnott"/>
    <s v="United Kingdom"/>
    <n v="30600"/>
  </r>
  <r>
    <s v="Oz du Soleil"/>
    <s v="United States"/>
    <n v="28900"/>
  </r>
  <r>
    <s v="Sumit Bansal"/>
    <s v="India"/>
    <n v="35800"/>
  </r>
  <r>
    <s v="Chandeep Chhabra"/>
    <s v="India"/>
    <n v="29300"/>
  </r>
</pivotCacheRecords>
</file>

<file path=xl/pivotTables/_rels/pivotTable1.xml.rels><?xml version="1.0" encoding="UTF-8" standalone="yes"?>
<Relationships xmlns="http://schemas.openxmlformats.org/package/2006/relationships"><Relationship Id="rId1" Type="http://schemas.openxmlformats.org/officeDocument/2006/relationships/richPivotRecords"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0AEBA1-45DD-D64F-8F12-6731A961FBEF}" name="PivotTable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21:P38" firstHeaderRow="1" firstDataRow="1" firstDataCol="0"/>
  <pivotFields count="3">
    <pivotField showAll="0"/>
    <pivotField showAll="0"/>
    <pivotField numFmtId="3"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richData/_rels/rdRichValueWebImage.xml.rels><?xml version="1.0" encoding="UTF-8" standalone="yes"?>
<Relationships xmlns="http://schemas.openxmlformats.org/package/2006/relationships"><Relationship Id="rId13" Type="http://schemas.openxmlformats.org/officeDocument/2006/relationships/image" Target="../media/image3.0590cf2a1c7526a2ed1403b80a7c694b"/><Relationship Id="rId18" Type="http://schemas.openxmlformats.org/officeDocument/2006/relationships/hyperlink" Target="https://www.bing.com/images/search?form=xlimg&amp;q=Japan" TargetMode="External"/><Relationship Id="rId26" Type="http://schemas.openxmlformats.org/officeDocument/2006/relationships/hyperlink" Target="https://www.bing.com/images/search?form=xlimg&amp;q=London" TargetMode="External"/><Relationship Id="rId39" Type="http://schemas.openxmlformats.org/officeDocument/2006/relationships/hyperlink" Target="https://www.bing.com/th?id=OSK.c93832872ec0dad4a158b06bab80ac3b&amp;qlt=95" TargetMode="External"/><Relationship Id="rId21" Type="http://schemas.openxmlformats.org/officeDocument/2006/relationships/hyperlink" Target="https://www.bing.com/images/search?form=xlimg&amp;q=Tokyo" TargetMode="External"/><Relationship Id="rId34" Type="http://schemas.openxmlformats.org/officeDocument/2006/relationships/hyperlink" Target="https://www.bing.com/images/search?form=xlimg&amp;q=Washington,%20D.C." TargetMode="External"/><Relationship Id="rId7" Type="http://schemas.openxmlformats.org/officeDocument/2006/relationships/hyperlink" Target="https://www.bing.com/images/search?form=xlimg&amp;q=France" TargetMode="External"/><Relationship Id="rId12" Type="http://schemas.openxmlformats.org/officeDocument/2006/relationships/hyperlink" Target="https://www.bing.com/images/search?form=xlimg&amp;q=Kenya" TargetMode="External"/><Relationship Id="rId17" Type="http://schemas.openxmlformats.org/officeDocument/2006/relationships/hyperlink" Target="https://www.bing.com/th?id=OSK.mTs9AdlNDLziaMN3BIhJpWCGZaOOUwqIR2jN3FJEeTw&amp;qlt=95" TargetMode="External"/><Relationship Id="rId25" Type="http://schemas.openxmlformats.org/officeDocument/2006/relationships/hyperlink" Target="https://www.bing.com/th?id=OSK.3666846595b7a7ef3fd0663d5b9791f3&amp;qlt=95" TargetMode="External"/><Relationship Id="rId33" Type="http://schemas.openxmlformats.org/officeDocument/2006/relationships/hyperlink" Target="https://www.bing.com/th?id=OSK.3m3zxx0cx3oTlvFTKylVQZKb8d-2Vb8jOfIpJ8iu55Q&amp;qlt=95" TargetMode="External"/><Relationship Id="rId38" Type="http://schemas.openxmlformats.org/officeDocument/2006/relationships/hyperlink" Target="https://www.bing.com/images/search?form=xlimg&amp;q=New%20York%20(state)" TargetMode="External"/><Relationship Id="rId2" Type="http://schemas.openxmlformats.org/officeDocument/2006/relationships/hyperlink" Target="https://www.bing.com/images/search?form=xlimg&amp;q=Nigeria" TargetMode="External"/><Relationship Id="rId16" Type="http://schemas.openxmlformats.org/officeDocument/2006/relationships/image" Target="../media/image4.3386bc8d96f35351f9956787a1c677c6"/><Relationship Id="rId20" Type="http://schemas.openxmlformats.org/officeDocument/2006/relationships/hyperlink" Target="https://www.bing.com/th?id=OSK.a5e66df12e2c87d6b1c2825f3d9fd432&amp;qlt=95" TargetMode="External"/><Relationship Id="rId29" Type="http://schemas.openxmlformats.org/officeDocument/2006/relationships/image" Target="../media/image7.32ccc3069387813a1cebca9111bc6498"/><Relationship Id="rId1" Type="http://schemas.openxmlformats.org/officeDocument/2006/relationships/hyperlink" Target="https://www.bing.com/th?id=OSK.1lDz58-30pTBlPgX6rdnEjTQIwHMDzncwKB6QGzRSaU&amp;qlt=95" TargetMode="External"/><Relationship Id="rId6" Type="http://schemas.openxmlformats.org/officeDocument/2006/relationships/hyperlink" Target="https://www.bing.com/th?id=OSK.IJoB2IAflCzjheZJfaz5mfzEWw5jRcoWEgDQz1yU2Yk&amp;qlt=95" TargetMode="External"/><Relationship Id="rId11" Type="http://schemas.openxmlformats.org/officeDocument/2006/relationships/hyperlink" Target="https://www.bing.com/th?id=OSK.0590cf2a1c7526a2ed1403b80a7c694b&amp;qlt=95" TargetMode="External"/><Relationship Id="rId24" Type="http://schemas.openxmlformats.org/officeDocument/2006/relationships/image" Target="../media/image6.1a33b5115bfc290abc8869de29ebd567"/><Relationship Id="rId32" Type="http://schemas.openxmlformats.org/officeDocument/2006/relationships/image" Target="../media/image8.08d481ce2e6378c8b3492a5438438208"/><Relationship Id="rId37" Type="http://schemas.openxmlformats.org/officeDocument/2006/relationships/hyperlink" Target="https://www.bing.com/th?id=OSK.cba7f275842a20f49b98d704e1366fd5&amp;qlt=95" TargetMode="External"/><Relationship Id="rId40" Type="http://schemas.openxmlformats.org/officeDocument/2006/relationships/hyperlink" Target="https://www.bing.com/images/search?form=xlimg&amp;q=Washington%20(state)" TargetMode="External"/><Relationship Id="rId5" Type="http://schemas.openxmlformats.org/officeDocument/2006/relationships/hyperlink" Target="https://www.bing.com/images/search?form=xlimg&amp;q=Lagos" TargetMode="External"/><Relationship Id="rId15" Type="http://schemas.openxmlformats.org/officeDocument/2006/relationships/hyperlink" Target="https://www.bing.com/images/search?form=xlimg&amp;q=India" TargetMode="External"/><Relationship Id="rId23" Type="http://schemas.openxmlformats.org/officeDocument/2006/relationships/hyperlink" Target="https://www.bing.com/images/search?form=xlimg&amp;q=United%20Kingdom" TargetMode="External"/><Relationship Id="rId28" Type="http://schemas.openxmlformats.org/officeDocument/2006/relationships/hyperlink" Target="https://www.bing.com/images/search?form=xlimg&amp;q=Jordan" TargetMode="External"/><Relationship Id="rId36" Type="http://schemas.openxmlformats.org/officeDocument/2006/relationships/hyperlink" Target="https://www.bing.com/images/search?form=xlimg&amp;q=New%20York%20City" TargetMode="External"/><Relationship Id="rId10" Type="http://schemas.openxmlformats.org/officeDocument/2006/relationships/hyperlink" Target="https://www.bing.com/images/search?form=xlimg&amp;q=Paris" TargetMode="External"/><Relationship Id="rId19" Type="http://schemas.openxmlformats.org/officeDocument/2006/relationships/image" Target="../media/image5.mTs9AdlNDLziaMN3BIhJpWCGZaOOUwqIR2jN3FJEeTw"/><Relationship Id="rId31" Type="http://schemas.openxmlformats.org/officeDocument/2006/relationships/hyperlink" Target="https://www.bing.com/images/search?form=xlimg&amp;q=United%20States" TargetMode="External"/><Relationship Id="rId4" Type="http://schemas.openxmlformats.org/officeDocument/2006/relationships/hyperlink" Target="https://www.bing.com/th?id=OSK.7a1012c1a9d108e88838b08edfeb97ed&amp;qlt=95" TargetMode="External"/><Relationship Id="rId9" Type="http://schemas.openxmlformats.org/officeDocument/2006/relationships/hyperlink" Target="https://www.bing.com/th?id=OSK.6f397b35762e2852058e1cfc4607f893&amp;qlt=95" TargetMode="External"/><Relationship Id="rId14" Type="http://schemas.openxmlformats.org/officeDocument/2006/relationships/hyperlink" Target="https://www.bing.com/th?id=OSK.3386bc8d96f35351f9956787a1c677c6&amp;qlt=95" TargetMode="External"/><Relationship Id="rId22" Type="http://schemas.openxmlformats.org/officeDocument/2006/relationships/hyperlink" Target="https://www.bing.com/th?id=OSK.1a33b5115bfc290abc8869de29ebd567&amp;qlt=95" TargetMode="External"/><Relationship Id="rId27" Type="http://schemas.openxmlformats.org/officeDocument/2006/relationships/hyperlink" Target="https://www.bing.com/th?id=OSK.32ccc3069387813a1cebca9111bc6498&amp;qlt=95" TargetMode="External"/><Relationship Id="rId30" Type="http://schemas.openxmlformats.org/officeDocument/2006/relationships/hyperlink" Target="https://www.bing.com/th?id=OSK.08d481ce2e6378c8b3492a5438438208&amp;qlt=95" TargetMode="External"/><Relationship Id="rId35" Type="http://schemas.openxmlformats.org/officeDocument/2006/relationships/hyperlink" Target="https://www.bing.com/th?id=OSK.YtMhN6HhvG5MEe3503eBpt0x5dUEQecJSHfTztAgl0U&amp;qlt=95" TargetMode="External"/><Relationship Id="rId8" Type="http://schemas.openxmlformats.org/officeDocument/2006/relationships/image" Target="../media/image2.IJoB2IAflCzjheZJfaz5mfzEWw5jRcoWEgDQz1yU2Yk"/><Relationship Id="rId3" Type="http://schemas.openxmlformats.org/officeDocument/2006/relationships/image" Target="../media/image1.1lDz58"/></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blip r:id="rId3"/>
  </webImageSrd>
  <webImageSrd>
    <address r:id="rId4"/>
    <moreImagesAddress r:id="rId5"/>
  </webImageSrd>
  <webImageSrd>
    <address r:id="rId6"/>
    <moreImagesAddress r:id="rId7"/>
    <blip r:id="rId8"/>
  </webImageSrd>
  <webImageSrd>
    <address r:id="rId9"/>
    <moreImagesAddress r:id="rId10"/>
  </webImageSrd>
  <webImageSrd>
    <address r:id="rId11"/>
    <moreImagesAddress r:id="rId12"/>
    <blip r:id="rId13"/>
  </webImageSrd>
  <webImageSrd>
    <address r:id="rId14"/>
    <moreImagesAddress r:id="rId15"/>
    <blip r:id="rId16"/>
  </webImageSrd>
  <webImageSrd>
    <address r:id="rId17"/>
    <moreImagesAddress r:id="rId18"/>
    <blip r:id="rId19"/>
  </webImageSrd>
  <webImageSrd>
    <address r:id="rId20"/>
    <moreImagesAddress r:id="rId21"/>
  </webImageSrd>
  <webImageSrd>
    <address r:id="rId22"/>
    <moreImagesAddress r:id="rId23"/>
    <blip r:id="rId24"/>
  </webImageSrd>
  <webImageSrd>
    <address r:id="rId25"/>
    <moreImagesAddress r:id="rId26"/>
  </webImageSrd>
  <webImageSrd>
    <address r:id="rId27"/>
    <moreImagesAddress r:id="rId28"/>
    <blip r:id="rId29"/>
  </webImageSrd>
  <webImageSrd>
    <address r:id="rId30"/>
    <moreImagesAddress r:id="rId31"/>
    <blip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Srd>
</file>

<file path=xl/richData/rdarray.xml><?xml version="1.0" encoding="utf-8"?>
<arrayData xmlns="http://schemas.microsoft.com/office/spreadsheetml/2017/richdata2" count="40">
  <a r="4">
    <v t="r">21</v>
    <v t="r">22</v>
    <v t="r">23</v>
    <v t="r">24</v>
  </a>
  <a r="1">
    <v t="s">English language</v>
  </a>
  <a r="37">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a>
  <a r="1">
    <v t="s">Africa/Lagos</v>
  </a>
  <a r="1">
    <v t="r">90</v>
  </a>
  <a r="2">
    <v t="r">116</v>
    <v t="r">117</v>
  </a>
  <a r="1">
    <v t="s">French language</v>
  </a>
  <a r="24">
    <v t="r">136</v>
    <v t="r">137</v>
    <v t="r">138</v>
    <v t="r">139</v>
    <v t="r">140</v>
    <v t="r">141</v>
    <v t="r">142</v>
    <v t="r">143</v>
    <v t="r">144</v>
    <v t="r">145</v>
    <v t="r">146</v>
    <v t="r">147</v>
    <v t="r">148</v>
    <v t="r">149</v>
    <v t="r">150</v>
    <v t="r">151</v>
    <v t="r">152</v>
    <v t="r">153</v>
    <v t="r">154</v>
    <v t="r">155</v>
    <v t="r">156</v>
    <v t="r">157</v>
    <v t="r">158</v>
    <v t="r">159</v>
  </a>
  <a r="1">
    <v t="s">Central European Time</v>
  </a>
  <a r="1">
    <v t="r">171</v>
  </a>
  <a r="2">
    <v t="r">198</v>
    <v t="r">199</v>
  </a>
  <a r="2">
    <v t="s">English language</v>
    <v t="s">Swahili language</v>
  </a>
  <a r="1">
    <v t="r">218</v>
  </a>
  <a r="1">
    <v t="s">Africa/Nairobi</v>
  </a>
  <a r="4">
    <v t="r">247</v>
    <v t="r">248</v>
    <v t="r">249</v>
    <v t="r">250</v>
  </a>
  <a r="2">
    <v t="s">Indian English</v>
    <v t="s">Hindi</v>
  </a>
  <a r="34">
    <v t="r">269</v>
    <v t="r">270</v>
    <v t="r">271</v>
    <v t="r">272</v>
    <v t="r">273</v>
    <v t="r">274</v>
    <v t="r">275</v>
    <v t="r">276</v>
    <v t="r">277</v>
    <v t="r">278</v>
    <v t="r">279</v>
    <v t="r">280</v>
    <v t="r">281</v>
    <v t="r">282</v>
    <v t="r">283</v>
    <v t="r">284</v>
    <v t="r">285</v>
    <v t="r">286</v>
    <v t="r">287</v>
    <v t="r">288</v>
    <v t="r">289</v>
    <v t="r">290</v>
    <v t="r">291</v>
    <v t="r">292</v>
    <v t="r">293</v>
    <v t="r">294</v>
    <v t="r">295</v>
    <v t="r">296</v>
    <v t="r">297</v>
    <v t="r">298</v>
    <v t="r">299</v>
    <v t="r">300</v>
    <v t="r">301</v>
    <v t="r">302</v>
  </a>
  <a r="1">
    <v t="s">Indian Standard Time</v>
  </a>
  <a r="1">
    <v t="r">331</v>
  </a>
  <a r="1">
    <v t="s">Japanese language</v>
  </a>
  <a r="46">
    <v t="r">349</v>
    <v t="r">350</v>
    <v t="r">351</v>
    <v t="r">352</v>
    <v t="r">353</v>
    <v t="r">354</v>
    <v t="r">355</v>
    <v t="r">356</v>
    <v t="r">357</v>
    <v t="r">358</v>
    <v t="r">359</v>
    <v t="r">360</v>
    <v t="r">317</v>
    <v t="r">361</v>
    <v t="r">362</v>
    <v t="r">363</v>
    <v t="r">364</v>
    <v t="r">365</v>
    <v t="r">366</v>
    <v t="r">367</v>
    <v t="r">368</v>
    <v t="r">369</v>
    <v t="r">370</v>
    <v t="r">371</v>
    <v t="r">372</v>
    <v t="r">373</v>
    <v t="r">374</v>
    <v t="r">375</v>
    <v t="r">376</v>
    <v t="r">377</v>
    <v t="r">378</v>
    <v t="r">379</v>
    <v t="r">380</v>
    <v t="r">381</v>
    <v t="r">382</v>
    <v t="r">383</v>
    <v t="r">384</v>
    <v t="r">385</v>
    <v t="r">386</v>
    <v t="r">387</v>
    <v t="r">388</v>
    <v t="r">389</v>
    <v t="r">390</v>
    <v t="r">391</v>
    <v t="r">392</v>
    <v t="r">393</v>
  </a>
  <a r="1">
    <v t="s">Japan Standard Time</v>
  </a>
  <a r="1">
    <v t="r">405</v>
  </a>
  <a r="2">
    <v t="r">431</v>
    <v t="r">432</v>
  </a>
  <a r="4">
    <v t="r">450</v>
    <v t="r">451</v>
    <v t="r">452</v>
    <v t="r">453</v>
  </a>
  <a r="2">
    <v t="s">Greenwich Mean Time</v>
    <v t="s">Western European Time</v>
  </a>
  <a r="1">
    <v t="r">465</v>
  </a>
  <a r="1">
    <v t="s">Greenwich Mean Time</v>
  </a>
  <a r="2">
    <v t="r">492</v>
    <v t="r">493</v>
  </a>
  <a r="1">
    <v t="s">Modern Standard Arabic</v>
  </a>
  <a r="12">
    <v t="r">511</v>
    <v t="r">512</v>
    <v t="r">513</v>
    <v t="r">514</v>
    <v t="r">515</v>
    <v t="r">516</v>
    <v t="r">517</v>
    <v t="r">518</v>
    <v t="r">519</v>
    <v t="r">520</v>
    <v t="r">521</v>
    <v t="r">522</v>
  </a>
  <a r="4">
    <v t="r">554</v>
    <v t="r">555</v>
    <v t="r">556</v>
    <v t="r">557</v>
  </a>
  <a r="55">
    <v t="r">574</v>
    <v t="r">575</v>
    <v t="r">576</v>
    <v t="r">577</v>
    <v t="r">578</v>
    <v t="r">579</v>
    <v t="r">580</v>
    <v t="r">581</v>
    <v t="r">582</v>
    <v t="r">583</v>
    <v t="r">584</v>
    <v t="r">585</v>
    <v t="r">586</v>
    <v t="r">587</v>
    <v t="r">588</v>
    <v t="r">589</v>
    <v t="r">590</v>
    <v t="r">591</v>
    <v t="r">592</v>
    <v t="r">593</v>
    <v t="r">594</v>
    <v t="r">595</v>
    <v t="r">596</v>
    <v t="r">597</v>
    <v t="r">598</v>
    <v t="r">599</v>
    <v t="r">600</v>
    <v t="r">601</v>
    <v t="r">602</v>
    <v t="r">603</v>
    <v t="r">604</v>
    <v t="r">605</v>
    <v t="r">606</v>
    <v t="r">607</v>
    <v t="r">608</v>
    <v t="r">609</v>
    <v t="r">610</v>
    <v t="r">611</v>
    <v t="r">612</v>
    <v t="r">613</v>
    <v t="r">614</v>
    <v t="r">615</v>
    <v t="r">616</v>
    <v t="r">617</v>
    <v t="r">618</v>
    <v t="r">619</v>
    <v t="r">620</v>
    <v t="r">621</v>
    <v t="r">622</v>
    <v t="r">623</v>
    <v t="r">624</v>
    <v t="r">625</v>
    <v t="r">626</v>
    <v t="r">627</v>
    <v t="r">628</v>
  </a>
  <a r="6">
    <v t="s">Samoa Time Zone</v>
    <v t="s">Atlantic Time Zone</v>
    <v t="s">Central Time Zone</v>
    <v t="s">Alaska Time Zone</v>
    <v t="s">Mountain Time Zone</v>
    <v t="s">Chamorro Time Zone</v>
  </a>
  <a r="1">
    <v t="r">642</v>
  </a>
  <a r="1">
    <v t="s">Eastern Time Zone</v>
  </a>
  <a r="1">
    <v t="r">671</v>
  </a>
  <a r="4">
    <v t="r">683</v>
    <v t="r">684</v>
    <v t="r">685</v>
    <v t="r">686</v>
  </a>
  <a r="4">
    <v t="r">715</v>
    <v t="r">716</v>
    <v t="r">717</v>
    <v t="r">718</v>
  </a>
  <a r="14">
    <v t="r">0</v>
    <v t="r">178</v>
    <v t="r">0</v>
    <v t="r">411</v>
    <v t="r">96</v>
    <v t="r">226</v>
    <v t="r">311</v>
    <v t="r">472</v>
    <v t="r">411</v>
    <v t="r">411</v>
    <v t="r">533</v>
    <v t="r">226</v>
    <v t="r">226</v>
    <v t="i">2</v>
  </a>
</arrayData>
</file>

<file path=xl/richData/rdrichvalue.xml><?xml version="1.0" encoding="utf-8"?>
<rvData xmlns="http://schemas.microsoft.com/office/spreadsheetml/2017/richdata" count="742">
  <rv s="0">
    <v>536870912</v>
    <v>Nigeria</v>
    <v>f8afbbd6-9c3e-02be-7cb2-eac695e2da02</v>
    <v>en-GB</v>
    <v>Map</v>
  </rv>
  <rv s="1">
    <fb>0.77736420830725605</fb>
    <v>23</v>
  </rv>
  <rv s="1">
    <fb>923768</fb>
    <v>24</v>
  </rv>
  <rv s="1">
    <fb>215000</fb>
    <v>24</v>
  </rv>
  <rv s="1">
    <fb>37.905000000000001</fb>
    <v>25</v>
  </rv>
  <rv s="1">
    <fb>234</fb>
    <v>26</v>
  </rv>
  <rv s="0">
    <v>536870912</v>
    <v>Abuja</v>
    <v>c82a7acc-0007-36fc-7343-e970618e072d</v>
    <v>en-GB</v>
    <v>Map</v>
  </rv>
  <rv s="1">
    <fb>120369.27499999999</fb>
    <v>24</v>
  </rv>
  <rv s="1">
    <fb>267.51151513417602</fb>
    <v>27</v>
  </rv>
  <rv s="1">
    <fb>0.113967949687168</fb>
    <v>23</v>
  </rv>
  <rv s="1">
    <fb>144.525462223266</fb>
    <v>24</v>
  </rv>
  <rv s="1">
    <fb>5.3869999999999996</fb>
    <v>25</v>
  </rv>
  <rv s="1">
    <fb>7.2283890579880203E-2</fb>
    <v>23</v>
  </rv>
  <rv s="1">
    <fb>18.876766756620999</fb>
    <v>28</v>
  </rv>
  <rv s="1">
    <fb>0.46</fb>
    <v>29</v>
  </rv>
  <rv s="1">
    <fb>448120428858.76898</fb>
    <v>30</v>
  </rv>
  <rv s="1">
    <fb>0.84725640000000002</fb>
    <v>23</v>
  </rv>
  <rv s="1">
    <fb>0.1017443</fb>
    <v>23</v>
  </rv>
  <rv s="2">
    <v>0</v>
    <v>21</v>
    <v>2</v>
    <v>7</v>
    <v>0</v>
    <v>Image of Nigeria</v>
  </rv>
  <rv s="1">
    <fb>75.7</fb>
    <v>28</v>
  </rv>
  <rv s="0">
    <v>536870912</v>
    <v>Lagos</v>
    <v>f9b45ba3-39cb-62a0-eb5c-1209a05fb3da</v>
    <v>en-GB</v>
    <v>Map</v>
  </rv>
  <rv s="0">
    <v>805306368</v>
    <v>Bola Ahmed Tinubu (President)</v>
    <v>0bab946b-fc6e-b461-0758-014e137942c4</v>
    <v>en-GB</v>
    <v>Generic</v>
  </rv>
  <rv s="0">
    <v>805306368</v>
    <v>Kashim Shettima (Vice president)</v>
    <v>c19ad62c-de0d-617d-28ae-10ab8db975f8</v>
    <v>en-GB</v>
    <v>Generic</v>
  </rv>
  <rv s="0">
    <v>805306368</v>
    <v>Tajudeen Abbas (Speaker)</v>
    <v>d3886a52-f1ee-65f9-9ef4-fdfa53130483</v>
    <v>en-GB</v>
    <v>Generic</v>
  </rv>
  <rv s="0">
    <v>805306368</v>
    <v>Olukayode Ariwoola (Chief justice)</v>
    <v>18742ddc-a7ec-f278-6577-7c548cba250d</v>
    <v>en-GB</v>
    <v>Generic</v>
  </rv>
  <rv s="3">
    <v>0</v>
  </rv>
  <rv s="4">
    <v>https://www.bing.com/search?q=nigeria&amp;form=skydnc</v>
    <v>Learn more on Bing</v>
  </rv>
  <rv s="1">
    <fb>54.332000000000001</fb>
    <v>28</v>
  </rv>
  <rv s="1">
    <fb>43921600000</fb>
    <v>30</v>
  </rv>
  <rv s="1">
    <fb>917</fb>
    <v>28</v>
  </rv>
  <rv s="1">
    <fb>0.54</fb>
    <v>29</v>
  </rv>
  <rv s="3">
    <v>1</v>
  </rv>
  <rv s="1">
    <fb>0.72238616980000003</fb>
    <v>23</v>
  </rv>
  <rv s="1">
    <fb>0.38059999999999999</fb>
    <v>25</v>
  </rv>
  <rv s="1">
    <fb>211400708</fb>
    <v>24</v>
  </rv>
  <rv s="1">
    <fb>0.21600000000000003</fb>
    <v>23</v>
  </rv>
  <rv s="1">
    <fb>0.32700000000000001</fb>
    <v>23</v>
  </rv>
  <rv s="1">
    <fb>0.49</fb>
    <v>23</v>
  </rv>
  <rv s="1">
    <fb>0.02</fb>
    <v>23</v>
  </rv>
  <rv s="1">
    <fb>5.4000000000000006E-2</fb>
    <v>23</v>
  </rv>
  <rv s="1">
    <fb>9.6999999999999989E-2</fb>
    <v>23</v>
  </rv>
  <rv s="1">
    <fb>0.14400000000000002</fb>
    <v>23</v>
  </rv>
  <rv s="1">
    <fb>0.52907001495361294</fb>
    <v>23</v>
  </rv>
  <rv s="0">
    <v>536870912</v>
    <v>Abia State</v>
    <v>69b8a646-2ce1-bbd4-2133-6a3e8ccd7216</v>
    <v>en-GB</v>
    <v>Map</v>
  </rv>
  <rv s="0">
    <v>536870912</v>
    <v>Adamawa State</v>
    <v>89e5889b-a771-6d19-8318-bdbc1b461471</v>
    <v>en-GB</v>
    <v>Map</v>
  </rv>
  <rv s="0">
    <v>536870912</v>
    <v>Akwa Ibom State</v>
    <v>db375712-d1b5-7800-f3bf-f5682e9c4b9f</v>
    <v>en-GB</v>
    <v>Map</v>
  </rv>
  <rv s="0">
    <v>536870912</v>
    <v>Anambra State</v>
    <v>a4e8fb7a-e9a1-e893-4f70-23580f99b653</v>
    <v>en-GB</v>
    <v>Map</v>
  </rv>
  <rv s="0">
    <v>536870912</v>
    <v>Bauchi State</v>
    <v>72aa6eb8-97d7-2620-c490-937972d163b7</v>
    <v>en-GB</v>
    <v>Map</v>
  </rv>
  <rv s="0">
    <v>536870912</v>
    <v>Bayelsa State</v>
    <v>df2489d2-29f0-e5cd-4972-a1eae029e08e</v>
    <v>en-GB</v>
    <v>Map</v>
  </rv>
  <rv s="0">
    <v>536870912</v>
    <v>Benue State</v>
    <v>da448603-05b5-1cc7-5b90-e2f74bcb7e4b</v>
    <v>en-GB</v>
    <v>Map</v>
  </rv>
  <rv s="0">
    <v>536870912</v>
    <v>Borno State</v>
    <v>f2c07e45-570f-e47c-13ec-ca77b5c8fadc</v>
    <v>en-GB</v>
    <v>Map</v>
  </rv>
  <rv s="0">
    <v>536870912</v>
    <v>Cross River State</v>
    <v>ae57951f-2c0a-25da-f239-0d304fb7957b</v>
    <v>en-GB</v>
    <v>Map</v>
  </rv>
  <rv s="0">
    <v>536870912</v>
    <v>Delta State</v>
    <v>2bf2d4ef-c065-a0b4-022f-0e19dee39b09</v>
    <v>en-GB</v>
    <v>Map</v>
  </rv>
  <rv s="0">
    <v>536870912</v>
    <v>Ebonyi State</v>
    <v>4c7ea440-73b2-dafe-8923-4db635cf8052</v>
    <v>en-GB</v>
    <v>Map</v>
  </rv>
  <rv s="0">
    <v>536870912</v>
    <v>Edo State</v>
    <v>9746883b-174d-225c-3658-96453ede7f6d</v>
    <v>en-GB</v>
    <v>Map</v>
  </rv>
  <rv s="0">
    <v>536870912</v>
    <v>Ekiti State</v>
    <v>0c095d44-2cfe-b1f5-cd64-79be6091a31b</v>
    <v>en-GB</v>
    <v>Map</v>
  </rv>
  <rv s="0">
    <v>536870912</v>
    <v>Enugu State</v>
    <v>3b086e6a-3058-6d2a-de5f-baecb67e0cba</v>
    <v>en-GB</v>
    <v>Map</v>
  </rv>
  <rv s="0">
    <v>536870912</v>
    <v>Gombe State</v>
    <v>c151d028-70dc-772d-4ea0-e039483e1792</v>
    <v>en-GB</v>
    <v>Map</v>
  </rv>
  <rv s="0">
    <v>536870912</v>
    <v>Imo State</v>
    <v>f23675dc-04a2-53d5-4cf1-d0b7dbeb81f0</v>
    <v>en-GB</v>
    <v>Map</v>
  </rv>
  <rv s="0">
    <v>536870912</v>
    <v>Jigawa State</v>
    <v>ad936f43-f8d5-695e-67fe-01235468d235</v>
    <v>en-GB</v>
    <v>Map</v>
  </rv>
  <rv s="0">
    <v>536870912</v>
    <v>Kaduna State</v>
    <v>a7b69a0f-8fdd-f577-c080-676a34d982f5</v>
    <v>en-GB</v>
    <v>Map</v>
  </rv>
  <rv s="0">
    <v>536870912</v>
    <v>Kano State</v>
    <v>2aa68b5e-36e3-9059-a512-620918fc1982</v>
    <v>en-GB</v>
    <v>Map</v>
  </rv>
  <rv s="0">
    <v>536870912</v>
    <v>Katsina State</v>
    <v>1ba9a23e-5c1c-5d07-a6f9-d9dd468364e6</v>
    <v>en-GB</v>
    <v>Map</v>
  </rv>
  <rv s="0">
    <v>536870912</v>
    <v>Kebbi State</v>
    <v>fd975f01-e997-df8c-4f64-1fee0565999f</v>
    <v>en-GB</v>
    <v>Map</v>
  </rv>
  <rv s="0">
    <v>536870912</v>
    <v>Kogi State</v>
    <v>5d30659c-4b14-04f8-8ac5-87b90f387204</v>
    <v>en-GB</v>
    <v>Map</v>
  </rv>
  <rv s="0">
    <v>536870912</v>
    <v>Kwara State</v>
    <v>90b9bd60-65cf-3dfc-cae9-f9b1c9144511</v>
    <v>en-GB</v>
    <v>Map</v>
  </rv>
  <rv s="0">
    <v>536870912</v>
    <v>Lagos State</v>
    <v>6b2d76ff-8165-4482-0d57-dd54baace481</v>
    <v>en-GB</v>
    <v>Map</v>
  </rv>
  <rv s="0">
    <v>536870912</v>
    <v>Nasarawa State</v>
    <v>54e320be-1f01-765f-270a-0e37cfc1e3d3</v>
    <v>en-GB</v>
    <v>Map</v>
  </rv>
  <rv s="0">
    <v>536870912</v>
    <v>Niger State</v>
    <v>5aaa0ce5-04d0-4e26-26b1-0e9999d947b5</v>
    <v>en-GB</v>
    <v>Map</v>
  </rv>
  <rv s="0">
    <v>536870912</v>
    <v>Ogun State</v>
    <v>89c68e8c-3fbe-ea3a-5b78-bbe7a4b8a425</v>
    <v>en-GB</v>
    <v>Map</v>
  </rv>
  <rv s="0">
    <v>536870912</v>
    <v>Ondo State</v>
    <v>74a24d20-a917-b2f1-c213-f1e7d4e97b6b</v>
    <v>en-GB</v>
    <v>Map</v>
  </rv>
  <rv s="0">
    <v>536870912</v>
    <v>Osun State</v>
    <v>2c145d0d-29b4-3b0c-65ca-7da5ed30592a</v>
    <v>en-GB</v>
    <v>Map</v>
  </rv>
  <rv s="0">
    <v>536870912</v>
    <v>Oyo State</v>
    <v>712d990a-9716-897a-2f3f-75a7abe71338</v>
    <v>en-GB</v>
    <v>Map</v>
  </rv>
  <rv s="0">
    <v>536870912</v>
    <v>Plateau State</v>
    <v>1553fa7c-b7d1-d2b8-d1fa-0d027642e02e</v>
    <v>en-GB</v>
    <v>Map</v>
  </rv>
  <rv s="0">
    <v>536870912</v>
    <v>Rivers State</v>
    <v>89671e89-503e-c579-0555-aa21f65a113c</v>
    <v>en-GB</v>
    <v>Map</v>
  </rv>
  <rv s="0">
    <v>536870912</v>
    <v>Sokoto State</v>
    <v>8cef5263-b25e-1f7a-dcc4-b85f5a2d81f4</v>
    <v>en-GB</v>
    <v>Map</v>
  </rv>
  <rv s="0">
    <v>536870912</v>
    <v>Taraba State</v>
    <v>ab8e951e-d2de-b17d-556a-131a8a77c6e8</v>
    <v>en-GB</v>
    <v>Map</v>
  </rv>
  <rv s="0">
    <v>536870912</v>
    <v>Yobe State</v>
    <v>2daeda9e-391e-81ce-fbc9-6f5a21e532eb</v>
    <v>en-GB</v>
    <v>Map</v>
  </rv>
  <rv s="0">
    <v>536870912</v>
    <v>Zamfara State</v>
    <v>67d27c6a-27da-4f16-656d-b93176fee807</v>
    <v>en-GB</v>
    <v>Map</v>
  </rv>
  <rv s="0">
    <v>536870912</v>
    <v>Federal Capital Territory</v>
    <v>58b26f4f-fe98-5f41-4126-771b8d675bec</v>
    <v>en-GB</v>
    <v>Map</v>
  </rv>
  <rv s="3">
    <v>2</v>
  </rv>
  <rv s="1">
    <fb>1.4825336684568799E-2</fb>
    <v>23</v>
  </rv>
  <rv s="3">
    <v>3</v>
  </rv>
  <rv s="1">
    <fb>0.34799999999999998</fb>
    <v>23</v>
  </rv>
  <rv s="1">
    <fb>8.0959997177124002E-2</fb>
    <v>31</v>
  </rv>
  <rv s="1">
    <fb>102806948</fb>
    <v>24</v>
  </rv>
  <rv s="5">
    <v>#VALUE!</v>
    <v>16</v>
    <v>17</v>
    <v>Nigeria</v>
    <v>19</v>
    <v>20</v>
    <v>Map</v>
    <v>21</v>
    <v>22</v>
    <v>en-GB</v>
    <v>f8afbbd6-9c3e-02be-7cb2-eac695e2da02</v>
    <v>536870912</v>
    <v>1</v>
    <v>NG</v>
    <v>1</v>
    <v>2</v>
    <v>3</v>
    <v>4</v>
    <v>5</v>
    <v>6</v>
    <v>7</v>
    <v>8</v>
    <v>9</v>
    <v>NGN</v>
    <v>Nigeria, officially the Federal Republic of Nigeria, is a country in West Africa. It is situated between the Sahel to the north and the Gulf of Guinea to the south in the Atlantic Ocean. It covers an area of 923,769 square kilometres ; with a ...</v>
    <v>10</v>
    <v>11</v>
    <v>12</v>
    <v>13</v>
    <v>14</v>
    <v>15</v>
    <v>16</v>
    <v>17</v>
    <v>18</v>
    <v>19</v>
    <v>20</v>
    <v>25</v>
    <v>26</v>
    <v>27</v>
    <v>28</v>
    <v>29</v>
    <v>30</v>
    <v>Nigeria</v>
    <v>Arise, O Compatriots</v>
    <v>31</v>
    <v>Federal Republic of Nigeria</v>
    <v>32</v>
    <v>33</v>
    <v>34</v>
    <v>35</v>
    <v>36</v>
    <v>37</v>
    <v>38</v>
    <v>39</v>
    <v>40</v>
    <v>41</v>
    <v>42</v>
    <v>80</v>
    <v>81</v>
    <v>82</v>
    <v>83</v>
    <v>84</v>
    <v>Nigeria</v>
    <v>85</v>
    <v>mdp/vdpid/175</v>
  </rv>
  <rv s="1">
    <fb>1171.28</fb>
    <v>24</v>
  </rv>
  <rv s="2">
    <v>1</v>
    <v>21</v>
    <v>32</v>
    <v>7</v>
    <v>0</v>
    <v>Image of Lagos</v>
  </rv>
  <rv s="1">
    <fb>6.45</fb>
    <v>36</v>
  </rv>
  <rv s="0">
    <v>805306368</v>
    <v>Femi Hamzat (Deputy Governor)</v>
    <v>8e2031a4-e932-84fb-0642-8706513e4fab</v>
    <v>en-GB</v>
    <v>Generic</v>
  </rv>
  <rv s="3">
    <v>4</v>
  </rv>
  <rv s="4">
    <v>https://www.bing.com/search?q=lagos+nigeria&amp;form=skydnc</v>
    <v>Learn more on Bing</v>
  </rv>
  <rv s="1">
    <fb>3.4</fb>
    <v>36</v>
  </rv>
  <rv s="1">
    <fb>15070000</fb>
    <v>24</v>
  </rv>
  <rv s="6">
    <v>#VALUE!</v>
    <v>33</v>
    <v>34</v>
    <v>Lagos</v>
    <v>19</v>
    <v>20</v>
    <v>Map</v>
    <v>21</v>
    <v>35</v>
    <v>en-GB</v>
    <v>f9b45ba3-39cb-62a0-eb5c-1209a05fb3da</v>
    <v>536870912</v>
    <v>1</v>
    <v>66</v>
    <v>87</v>
    <v>0</v>
    <v>Lagos or Lagos City is the most populous city in Nigeria, with an estimated population of 21 million in 2015. Lagos is the most populous urban area in Africa. Lagos was the national capital of Nigeria until December 1991 following the ...</v>
    <v>88</v>
    <v>89</v>
    <v>91</v>
    <v>92</v>
    <v>93</v>
    <v>Lagos</v>
    <v>94</v>
    <v>Lagos</v>
    <v>mdp/vdpid/7297835138170224641</v>
  </rv>
  <rv s="0">
    <v>536870912</v>
    <v>France</v>
    <v>c7bfe2de-4f82-e23c-ae42-8544b5b5c0ea</v>
    <v>en-GB</v>
    <v>Map</v>
  </rv>
  <rv s="1">
    <fb>0.524475441661716</fb>
    <v>23</v>
  </rv>
  <rv s="1">
    <fb>643801</fb>
    <v>24</v>
  </rv>
  <rv s="1">
    <fb>307000</fb>
    <v>24</v>
  </rv>
  <rv s="1">
    <fb>11.3</fb>
    <v>25</v>
  </rv>
  <rv s="1">
    <fb>33</fb>
    <v>26</v>
  </rv>
  <rv s="0">
    <v>536870912</v>
    <v>Paris</v>
    <v>85584d24-2116-5b98-89f9-5714db931ac6</v>
    <v>en-GB</v>
    <v>Map</v>
  </rv>
  <rv s="1">
    <fb>303275.56800000003</fb>
    <v>24</v>
  </rv>
  <rv s="1">
    <fb>110.04856675289</fb>
    <v>27</v>
  </rv>
  <rv s="1">
    <fb>1.1082549228829199E-2</fb>
    <v>23</v>
  </rv>
  <rv s="1">
    <fb>6939.5214736692897</fb>
    <v>24</v>
  </rv>
  <rv s="1">
    <fb>1.88</fb>
    <v>25</v>
  </rv>
  <rv s="1">
    <fb>0.31233278442262596</fb>
    <v>23</v>
  </rv>
  <rv s="1">
    <fb>46.487970872236403</fb>
    <v>28</v>
  </rv>
  <rv s="1">
    <fb>1.39</fb>
    <v>29</v>
  </rv>
  <rv s="1">
    <fb>2715518274227.4502</fb>
    <v>30</v>
  </rv>
  <rv s="1">
    <fb>1.0251076000000001</fb>
    <v>23</v>
  </rv>
  <rv s="1">
    <fb>0.65629000000000004</fb>
    <v>23</v>
  </rv>
  <rv s="2">
    <v>2</v>
    <v>21</v>
    <v>38</v>
    <v>7</v>
    <v>0</v>
    <v>Image of France</v>
  </rv>
  <rv s="1">
    <fb>3.4</fb>
    <v>28</v>
  </rv>
  <rv s="0">
    <v>805306368</v>
    <v>Emmanuel Macron (President)</v>
    <v>35be5a56-7a78-6352-b158-60da8f84c858</v>
    <v>en-GB</v>
    <v>Generic</v>
  </rv>
  <rv s="0">
    <v>805306368</v>
    <v>Élisabeth Borne (Prime minister)</v>
    <v>c29b2cc1-1c10-86a9-30a2-9ab14a3d6e89</v>
    <v>en-GB</v>
    <v>Generic</v>
  </rv>
  <rv s="3">
    <v>5</v>
  </rv>
  <rv s="4">
    <v>https://www.bing.com/search?q=france&amp;form=skydnc</v>
    <v>Learn more on Bing</v>
  </rv>
  <rv s="1">
    <fb>82.526829268292701</fb>
    <v>28</v>
  </rv>
  <rv s="1">
    <fb>2365950236659.3599</fb>
    <v>30</v>
  </rv>
  <rv s="1">
    <fb>8</fb>
    <v>28</v>
  </rv>
  <rv s="1">
    <fb>11.16</fb>
    <v>29</v>
  </rv>
  <rv s="3">
    <v>6</v>
  </rv>
  <rv s="1">
    <fb>6.7968269799999995E-2</fb>
    <v>23</v>
  </rv>
  <rv s="1">
    <fb>3.2671999999999999</fb>
    <v>25</v>
  </rv>
  <rv s="1">
    <fb>67749632</fb>
    <v>24</v>
  </rv>
  <rv s="1">
    <fb>0.21899999999999997</fb>
    <v>23</v>
  </rv>
  <rv s="1">
    <fb>0.25800000000000001</fb>
    <v>23</v>
  </rv>
  <rv s="1">
    <fb>0.4</fb>
    <v>23</v>
  </rv>
  <rv s="1">
    <fb>3.2000000000000001E-2</fb>
    <v>23</v>
  </rv>
  <rv s="1">
    <fb>8.1000000000000003E-2</fb>
    <v>23</v>
  </rv>
  <rv s="1">
    <fb>0.13</fb>
    <v>23</v>
  </rv>
  <rv s="1">
    <fb>0.16899999999999998</fb>
    <v>23</v>
  </rv>
  <rv s="1">
    <fb>0.55125999450683605</fb>
    <v>23</v>
  </rv>
  <rv s="0">
    <v>536870912</v>
    <v>Brittany</v>
    <v>809fb739-638d-2499-95bd-c8e5b10153ee</v>
    <v>en-GB</v>
    <v>Map</v>
  </rv>
  <rv s="0">
    <v>536870912</v>
    <v>Centre-Val de Loire</v>
    <v>6aafd8c4-aba3-0388-62a3-d302e77f40c4</v>
    <v>en-GB</v>
    <v>Map</v>
  </rv>
  <rv s="0">
    <v>536870912</v>
    <v>Corsica</v>
    <v>7dae6ff4-03ba-2162-da4b-d4cf544ad43f</v>
    <v>en-GB</v>
    <v>Map</v>
  </rv>
  <rv s="0">
    <v>536870912</v>
    <v>Île-de-France</v>
    <v>ba200862-fc37-6d22-3434-c6e709faa507</v>
    <v>en-GB</v>
    <v>Map</v>
  </rv>
  <rv s="0">
    <v>536870912</v>
    <v>Pays de la Loire</v>
    <v>a6129a88-a4cd-2b75-1a35-f5d0639f17ae</v>
    <v>en-GB</v>
    <v>Map</v>
  </rv>
  <rv s="0">
    <v>536870912</v>
    <v>Provence-Alpes-Côte d'Azur</v>
    <v>66cd1ae3-f633-45f9-93bd-73ca67bffb25</v>
    <v>en-GB</v>
    <v>Map</v>
  </rv>
  <rv s="0">
    <v>536870912</v>
    <v>Guadeloupe</v>
    <v>56b80aaa-d840-1a73-13ba-70eb9b61a642</v>
    <v>en-GB</v>
    <v>Map</v>
  </rv>
  <rv s="0">
    <v>536870912</v>
    <v>French Guiana</v>
    <v>328feb88-20d1-8674-1574-3ce8cc0bc9e9</v>
    <v>en-GB</v>
    <v>Map</v>
  </rv>
  <rv s="0">
    <v>536870912</v>
    <v>Martinique</v>
    <v>f245adef-ee09-9352-e265-2a287e5eadbe</v>
    <v>en-GB</v>
    <v>Map</v>
  </rv>
  <rv s="0">
    <v>536870912</v>
    <v>Mayotte</v>
    <v>545cc8bc-c211-076d-ee26-d2ff955eb394</v>
    <v>en-GB</v>
    <v>Map</v>
  </rv>
  <rv s="0">
    <v>536870912</v>
    <v>Réunion</v>
    <v>7d1fa0b0-e3d7-d903-d64d-489c03fd0a75</v>
    <v>en-GB</v>
    <v>Map</v>
  </rv>
  <rv s="0">
    <v>536870912</v>
    <v>French Polynesia</v>
    <v>340e15d5-6b74-8497-bbfa-4c1f323f5483</v>
    <v>en-GB</v>
    <v>Map</v>
  </rv>
  <rv s="0">
    <v>536870912</v>
    <v>French Southern and Antarctic Lands</v>
    <v>b9d52319-44ee-bf16-d95f-72397f26ce4a</v>
    <v>en-GB</v>
    <v>Map</v>
  </rv>
  <rv s="0">
    <v>536870912</v>
    <v>New Caledonia</v>
    <v>25b2aeab-b390-d01e-1f7f-90be767bd899</v>
    <v>en-GB</v>
    <v>Map</v>
  </rv>
  <rv s="0">
    <v>536870912</v>
    <v>Saint Barthélemy</v>
    <v>5c5081a9-306e-4f05-73a2-32b95a4b8600</v>
    <v>en-GB</v>
    <v>Map</v>
  </rv>
  <rv s="0">
    <v>536870912</v>
    <v>Saint Pierre and Miquelon</v>
    <v>aa096cf4-a54e-cd44-7204-c28310ca40f4</v>
    <v>en-GB</v>
    <v>Map</v>
  </rv>
  <rv s="0">
    <v>536870912</v>
    <v>Wallis and Futuna</v>
    <v>db8aa235-58e4-9e3d-8799-6839f3d35025</v>
    <v>en-GB</v>
    <v>Map</v>
  </rv>
  <rv s="0">
    <v>536870912</v>
    <v>Grand Est</v>
    <v>e2f60e84-1701-6d84-e960-ba87138e3631</v>
    <v>en-GB</v>
    <v>Map</v>
  </rv>
  <rv s="0">
    <v>536870912</v>
    <v>New Aquitaine</v>
    <v>7955f423-af31-d2e0-f045-b14668178865</v>
    <v>en-GB</v>
    <v>Map</v>
  </rv>
  <rv s="0">
    <v>536870912</v>
    <v>Auvergne-Rhône-Alpes</v>
    <v>b53940d0-b739-faf5-78d1-93f189f878c9</v>
    <v>en-GB</v>
    <v>Map</v>
  </rv>
  <rv s="0">
    <v>536870912</v>
    <v>Bourgogne-Franche-Comté</v>
    <v>4bc8dff1-8d72-5341-f405-63c7be8c6672</v>
    <v>en-GB</v>
    <v>Map</v>
  </rv>
  <rv s="0">
    <v>536870912</v>
    <v>Occitania</v>
    <v>5105d172-dc70-689f-09ab-4163a747508a</v>
    <v>en-GB</v>
    <v>Map</v>
  </rv>
  <rv s="0">
    <v>536870912</v>
    <v>Hauts-de-France</v>
    <v>4eb2d0b0-8845-48d0-9343-9ba3e7fe81a0</v>
    <v>en-GB</v>
    <v>Map</v>
  </rv>
  <rv s="0">
    <v>536870912</v>
    <v>Clipperton Island</v>
    <v>15fb63fc-f501-7360-7d44-f26d1501209e</v>
    <v>en-GB</v>
    <v>Map</v>
  </rv>
  <rv s="3">
    <v>7</v>
  </rv>
  <rv s="1">
    <fb>0.24229980509910898</fb>
    <v>23</v>
  </rv>
  <rv s="3">
    <v>8</v>
  </rv>
  <rv s="1">
    <fb>0.60699999999999998</fb>
    <v>23</v>
  </rv>
  <rv s="1">
    <fb>8.4270000457763714E-2</fb>
    <v>31</v>
  </rv>
  <rv s="1">
    <fb>54123364</fb>
    <v>24</v>
  </rv>
  <rv s="5">
    <v>#VALUE!</v>
    <v>41</v>
    <v>17</v>
    <v>France</v>
    <v>19</v>
    <v>20</v>
    <v>Map</v>
    <v>21</v>
    <v>42</v>
    <v>en-GB</v>
    <v>c7bfe2de-4f82-e23c-ae42-8544b5b5c0ea</v>
    <v>536870912</v>
    <v>1</v>
    <v>FR</v>
    <v>97</v>
    <v>98</v>
    <v>99</v>
    <v>100</v>
    <v>101</v>
    <v>102</v>
    <v>103</v>
    <v>104</v>
    <v>105</v>
    <v>EUR</v>
    <v>France, officially the French Republic, is a country located primarily in Western Europe. It also includes overseas regions and territories in the Americas and the Atlantic, Pacific, and Indian Oceans, giving it one of the largest discontiguous ...</v>
    <v>106</v>
    <v>107</v>
    <v>108</v>
    <v>109</v>
    <v>110</v>
    <v>111</v>
    <v>112</v>
    <v>113</v>
    <v>114</v>
    <v>115</v>
    <v>102</v>
    <v>118</v>
    <v>119</v>
    <v>120</v>
    <v>121</v>
    <v>122</v>
    <v>123</v>
    <v>France</v>
    <v>La Marseillaise</v>
    <v>124</v>
    <v>République française</v>
    <v>125</v>
    <v>126</v>
    <v>127</v>
    <v>128</v>
    <v>129</v>
    <v>130</v>
    <v>131</v>
    <v>132</v>
    <v>133</v>
    <v>134</v>
    <v>135</v>
    <v>160</v>
    <v>161</v>
    <v>162</v>
    <v>163</v>
    <v>164</v>
    <v>France</v>
    <v>165</v>
    <v>mdp/vdpid/84</v>
  </rv>
  <rv s="0">
    <v>536870912</v>
    <v>Metropolitan France</v>
    <v>a50a7b3c-58a6-b52d-98d1-10a1a763403b</v>
    <v>en-GB</v>
    <v>Map</v>
  </rv>
  <rv s="1">
    <fb>105.4</fb>
    <v>24</v>
  </rv>
  <rv s="2">
    <v>3</v>
    <v>21</v>
    <v>43</v>
    <v>7</v>
    <v>0</v>
    <v>Image of Paris</v>
  </rv>
  <rv s="1">
    <fb>48.856666666666698</fb>
    <v>36</v>
  </rv>
  <rv s="0">
    <v>805306368</v>
    <v>Anne Hidalgo (Mayor)</v>
    <v>f26212ed-b25d-e4f8-ecf0-85777b9d38cf</v>
    <v>en-GB</v>
    <v>Generic</v>
  </rv>
  <rv s="3">
    <v>9</v>
  </rv>
  <rv s="4">
    <v>https://www.bing.com/search?q=paris+france&amp;form=skydnc</v>
    <v>Learn more on Bing</v>
  </rv>
  <rv s="1">
    <fb>2.35222222222222</fb>
    <v>36</v>
  </rv>
  <rv s="1">
    <fb>2145906</fb>
    <v>24</v>
  </rv>
  <rv s="6">
    <v>#VALUE!</v>
    <v>44</v>
    <v>34</v>
    <v>Paris</v>
    <v>19</v>
    <v>20</v>
    <v>Map</v>
    <v>21</v>
    <v>45</v>
    <v>en-GB</v>
    <v>85584d24-2116-5b98-89f9-5714db931ac6</v>
    <v>536870912</v>
    <v>1</v>
    <v>167</v>
    <v>168</v>
    <v>96</v>
    <v>Paris is the capital and most populous city of France. With an official estimated population of 2,102,650 residents as of 1 January 2023 in an area of more than 105 km², Paris is the fourth-most populated city in the European Union and the 30th ...</v>
    <v>169</v>
    <v>170</v>
    <v>172</v>
    <v>173</v>
    <v>174</v>
    <v>Paris</v>
    <v>175</v>
    <v>Paris</v>
    <v>mdp/vdpid/7012570570818584578</v>
  </rv>
  <rv s="2">
    <v>2</v>
    <v>21</v>
    <v>38</v>
    <v>3</v>
    <v>0</v>
    <v>Image of France</v>
  </rv>
  <rv s="0">
    <v>536870912</v>
    <v>Kenya</v>
    <v>8ee43333-b344-289c-d8b1-5abf5e6a5995</v>
    <v>en-GB</v>
    <v>Map</v>
  </rv>
  <rv s="1">
    <fb>0.48546930456478199</fb>
    <v>23</v>
  </rv>
  <rv s="1">
    <fb>581309</fb>
    <v>24</v>
  </rv>
  <rv s="1">
    <fb>29000</fb>
    <v>24</v>
  </rv>
  <rv s="1">
    <fb>28.748000000000001</fb>
    <v>25</v>
  </rv>
  <rv s="1">
    <fb>254</fb>
    <v>26</v>
  </rv>
  <rv s="0">
    <v>536870912</v>
    <v>Nairobi</v>
    <v>df1ed42e-a684-844f-342a-4e9bec9a3e99</v>
    <v>en-GB</v>
    <v>Map</v>
  </rv>
  <rv s="1">
    <fb>17909.628000000001</fb>
    <v>24</v>
  </rv>
  <rv s="1">
    <fb>180.514812183022</fb>
    <v>27</v>
  </rv>
  <rv s="1">
    <fb>4.6898197612985901E-2</fb>
    <v>23</v>
  </rv>
  <rv s="1">
    <fb>164.32554865493401</fb>
    <v>24</v>
  </rv>
  <rv s="1">
    <fb>3.492</fb>
    <v>25</v>
  </rv>
  <rv s="1">
    <fb>7.8181117082901402E-2</fb>
    <v>23</v>
  </rv>
  <rv s="1">
    <fb>17.379572611489198</fb>
    <v>28</v>
  </rv>
  <rv s="1">
    <fb>0.95</fb>
    <v>29</v>
  </rv>
  <rv s="1">
    <fb>95503088538.091995</fb>
    <v>30</v>
  </rv>
  <rv s="1">
    <fb>1.0320534000000001</fb>
    <v>23</v>
  </rv>
  <rv s="1">
    <fb>0.1146471</fb>
    <v>23</v>
  </rv>
  <rv s="2">
    <v>4</v>
    <v>21</v>
    <v>47</v>
    <v>7</v>
    <v>0</v>
    <v>Image of Kenya</v>
  </rv>
  <rv s="1">
    <fb>30.6</fb>
    <v>28</v>
  </rv>
  <rv s="0">
    <v>805306368</v>
    <v>William Ruto (President)</v>
    <v>b3c9a399-aea6-7619-5ed8-960e4ae2e69f</v>
    <v>en-GB</v>
    <v>Generic</v>
  </rv>
  <rv s="0">
    <v>805306368</v>
    <v>Martha Koome (Chief justice)</v>
    <v>1ce8d031-adcc-e20b-6496-4cf0590a125a</v>
    <v>en-GB</v>
    <v>Generic</v>
  </rv>
  <rv s="3">
    <v>10</v>
  </rv>
  <rv s="4">
    <v>https://www.bing.com/search?q=kenya&amp;form=skydnc</v>
    <v>Learn more on Bing</v>
  </rv>
  <rv s="1">
    <fb>66.341999999999999</fb>
    <v>28</v>
  </rv>
  <rv s="1">
    <fb>25061520000</fb>
    <v>30</v>
  </rv>
  <rv s="1">
    <fb>342</fb>
    <v>28</v>
  </rv>
  <rv s="1">
    <fb>0.25</fb>
    <v>29</v>
  </rv>
  <rv s="3">
    <v>11</v>
  </rv>
  <rv s="1">
    <fb>0.33366441450000006</fb>
    <v>23</v>
  </rv>
  <rv s="1">
    <fb>0.1565</fb>
    <v>25</v>
  </rv>
  <rv s="1">
    <fb>53005614</fb>
    <v>24</v>
  </rv>
  <rv s="1">
    <fb>0.215</fb>
    <v>23</v>
  </rv>
  <rv s="1">
    <fb>0.316</fb>
    <v>23</v>
  </rv>
  <rv s="1">
    <fb>0.47499999999999998</fb>
    <v>23</v>
  </rv>
  <rv s="1">
    <fb>2.4E-2</fb>
    <v>23</v>
  </rv>
  <rv s="1">
    <fb>6.2E-2</fb>
    <v>23</v>
  </rv>
  <rv s="1">
    <fb>0.10300000000000001</fb>
    <v>23</v>
  </rv>
  <rv s="1">
    <fb>0.14599999999999999</fb>
    <v>23</v>
  </rv>
  <rv s="1">
    <fb>0.74695999145507797</fb>
    <v>23</v>
  </rv>
  <rv s="0">
    <v>536870912</v>
    <v>Western Province</v>
    <v>8c1c2ae8-b1e8-2829-3d4f-0bc9e6eb18d6</v>
    <v>en-GB</v>
    <v>Map</v>
  </rv>
  <rv s="3">
    <v>12</v>
  </rv>
  <rv s="1">
    <fb>0.15085141819362599</fb>
    <v>23</v>
  </rv>
  <rv s="3">
    <v>13</v>
  </rv>
  <rv s="1">
    <fb>0.37200000000000005</fb>
    <v>23</v>
  </rv>
  <rv s="1">
    <fb>2.64199995994568E-2</fb>
    <v>31</v>
  </rv>
  <rv s="1">
    <fb>14461523</fb>
    <v>24</v>
  </rv>
  <rv s="5">
    <v>#VALUE!</v>
    <v>50</v>
    <v>17</v>
    <v>Kenya</v>
    <v>19</v>
    <v>20</v>
    <v>Map</v>
    <v>21</v>
    <v>51</v>
    <v>en-GB</v>
    <v>8ee43333-b344-289c-d8b1-5abf5e6a5995</v>
    <v>536870912</v>
    <v>1</v>
    <v>KE</v>
    <v>179</v>
    <v>180</v>
    <v>181</v>
    <v>182</v>
    <v>183</v>
    <v>184</v>
    <v>185</v>
    <v>186</v>
    <v>187</v>
    <v>KES</v>
    <v>Kenya, officially the Republic of Kenya, is a country in East Africa. With a population of more than 47.6 million in the 2019 census, Kenya is the 28th-most-populous country in the world and 7th most populous in Africa. Kenya's capital and ...</v>
    <v>188</v>
    <v>189</v>
    <v>190</v>
    <v>191</v>
    <v>192</v>
    <v>193</v>
    <v>194</v>
    <v>195</v>
    <v>196</v>
    <v>197</v>
    <v>184</v>
    <v>200</v>
    <v>201</v>
    <v>202</v>
    <v>203</v>
    <v>204</v>
    <v>205</v>
    <v>Kenya</v>
    <v>Ee Mungu Nguvu Yetu</v>
    <v>206</v>
    <v>Republic of Kenya</v>
    <v>207</v>
    <v>208</v>
    <v>209</v>
    <v>210</v>
    <v>211</v>
    <v>212</v>
    <v>213</v>
    <v>214</v>
    <v>215</v>
    <v>216</v>
    <v>217</v>
    <v>219</v>
    <v>220</v>
    <v>221</v>
    <v>222</v>
    <v>223</v>
    <v>Kenya</v>
    <v>224</v>
    <v>mdp/vdpid/129</v>
  </rv>
  <rv s="0">
    <v>536870912</v>
    <v>India</v>
    <v>85fa63d3-9596-adb9-b4eb-502273d84f56</v>
    <v>en-GB</v>
    <v>Map</v>
  </rv>
  <rv s="1">
    <fb>0.60447196445568596</fb>
    <v>23</v>
  </rv>
  <rv s="1">
    <fb>3287263</fb>
    <v>24</v>
  </rv>
  <rv s="1">
    <fb>3031000</fb>
    <v>24</v>
  </rv>
  <rv s="1">
    <fb>17.856999999999999</fb>
    <v>25</v>
  </rv>
  <rv s="1">
    <fb>91</fb>
    <v>26</v>
  </rv>
  <rv s="0">
    <v>536870912</v>
    <v>New Delhi</v>
    <v>9b1ec747-aca0-6708-8b17-4f08ca9a1c2d</v>
    <v>en-GB</v>
    <v>Map</v>
  </rv>
  <rv s="1">
    <fb>2407671.5260000001</fb>
    <v>24</v>
  </rv>
  <rv s="1">
    <fb>180.43581241118</fb>
    <v>27</v>
  </rv>
  <rv s="1">
    <fb>7.6596947427925291E-2</fb>
    <v>23</v>
  </rv>
  <rv s="1">
    <fb>804.51422808927896</fb>
    <v>24</v>
  </rv>
  <rv s="1">
    <fb>2.222</fb>
    <v>25</v>
  </rv>
  <rv s="1">
    <fb>0.23833121474746</fb>
    <v>23</v>
  </rv>
  <rv s="1">
    <fb>73.576979087800794</fb>
    <v>28</v>
  </rv>
  <rv s="1">
    <fb>0.97</fb>
    <v>29</v>
  </rv>
  <rv s="1">
    <fb>2611000000000.0098</fb>
    <v>30</v>
  </rv>
  <rv s="1">
    <fb>1.1295785999999999</fb>
    <v>23</v>
  </rv>
  <rv s="1">
    <fb>0.28060550000000001</fb>
    <v>23</v>
  </rv>
  <rv s="2">
    <v>5</v>
    <v>21</v>
    <v>53</v>
    <v>7</v>
    <v>0</v>
    <v>Image of India</v>
  </rv>
  <rv s="1">
    <fb>29.9</fb>
    <v>28</v>
  </rv>
  <rv s="0">
    <v>536870912</v>
    <v>Mumbai</v>
    <v>fbbc8d69-667a-e1ff-34bf-e524be01025d</v>
    <v>en-GB</v>
    <v>Map</v>
  </rv>
  <rv s="0">
    <v>805306368</v>
    <v>Droupadi Murmu (President)</v>
    <v>adde4ff7-2867-52d2-5cee-2e1eb72876cd</v>
    <v>en-GB</v>
    <v>Generic</v>
  </rv>
  <rv s="0">
    <v>805306368</v>
    <v>Jagdeep Dhankhar (Vice president)</v>
    <v>cfa2e8c7-64e1-e81b-7e51-6da604f190d6</v>
    <v>en-GB</v>
    <v>Generic</v>
  </rv>
  <rv s="0">
    <v>805306368</v>
    <v>Narendra Modi (Prime minister)</v>
    <v>04fee623-e9bd-ee4b-f30d-cad3c29199e4</v>
    <v>en-GB</v>
    <v>Generic</v>
  </rv>
  <rv s="0">
    <v>805306368</v>
    <v>Dhananjaya Y. Chandrachud (Chief justice)</v>
    <v>f421a29e-7806-c913-4950-d7dc466c1465</v>
    <v>en-GB</v>
    <v>Generic</v>
  </rv>
  <rv s="3">
    <v>14</v>
  </rv>
  <rv s="4">
    <v>https://www.bing.com/search?q=india&amp;form=skydnc</v>
    <v>Learn more on Bing</v>
  </rv>
  <rv s="1">
    <fb>69.415999999999997</fb>
    <v>28</v>
  </rv>
  <rv s="1">
    <fb>2179781240000</fb>
    <v>30</v>
  </rv>
  <rv s="1">
    <fb>145</fb>
    <v>28</v>
  </rv>
  <rv s="1">
    <fb>0.3</fb>
    <v>29</v>
  </rv>
  <rv s="3">
    <v>15</v>
  </rv>
  <rv s="1">
    <fb>0.65060906480000003</fb>
    <v>23</v>
  </rv>
  <rv s="1">
    <fb>0.85709999999999997</fb>
    <v>25</v>
  </rv>
  <rv s="1">
    <fb>1407563842</fb>
    <v>24</v>
  </rv>
  <rv s="1">
    <fb>0.20300000000000001</fb>
    <v>23</v>
  </rv>
  <rv s="1">
    <fb>0.317</fb>
    <v>23</v>
  </rv>
  <rv s="1">
    <fb>0.46200000000000002</fb>
    <v>23</v>
  </rv>
  <rv s="1">
    <fb>3.3000000000000002E-2</fb>
    <v>23</v>
  </rv>
  <rv s="1">
    <fb>7.6999999999999999E-2</fb>
    <v>23</v>
  </rv>
  <rv s="1">
    <fb>0.111</fb>
    <v>23</v>
  </rv>
  <rv s="1">
    <fb>0.14699999999999999</fb>
    <v>23</v>
  </rv>
  <rv s="1">
    <fb>0.49292999267578097</fb>
    <v>23</v>
  </rv>
  <rv s="0">
    <v>536870912</v>
    <v>Arunachal Pradesh</v>
    <v>c2da5cc2-b1a0-f17a-707d-e5067136b9e9</v>
    <v>en-GB</v>
    <v>Map</v>
  </rv>
  <rv s="0">
    <v>536870912</v>
    <v>Assam</v>
    <v>a9d4e5df-f559-c28f-dc41-7c72a82dfaf7</v>
    <v>en-GB</v>
    <v>Map</v>
  </rv>
  <rv s="0">
    <v>536870912</v>
    <v>Bihar</v>
    <v>e402c108-ade8-40dd-b6d7-f36882e8e3e3</v>
    <v>en-GB</v>
    <v>Map</v>
  </rv>
  <rv s="0">
    <v>536870912</v>
    <v>Chhattisgarh</v>
    <v>91e8d1d3-b929-8697-13f5-91241ae0d1b6</v>
    <v>en-GB</v>
    <v>Map</v>
  </rv>
  <rv s="0">
    <v>536870912</v>
    <v>Goa</v>
    <v>d9bda1c6-a2c4-994c-5335-195386cef40a</v>
    <v>en-GB</v>
    <v>Map</v>
  </rv>
  <rv s="0">
    <v>536870912</v>
    <v>Gujarat</v>
    <v>c70b768e-21ab-4f53-a356-564e8da2291e</v>
    <v>en-GB</v>
    <v>Map</v>
  </rv>
  <rv s="0">
    <v>536870912</v>
    <v>Haryana</v>
    <v>f50b36c9-0e06-9b0a-b657-100ebb295bb1</v>
    <v>en-GB</v>
    <v>Map</v>
  </rv>
  <rv s="0">
    <v>536870912</v>
    <v>Himachal Pradesh</v>
    <v>0e213229-adc2-378d-f093-949050fffa34</v>
    <v>en-GB</v>
    <v>Map</v>
  </rv>
  <rv s="0">
    <v>536870912</v>
    <v>Jharkhand</v>
    <v>9cf33868-3d76-c243-1cd3-91dda44b77e3</v>
    <v>en-GB</v>
    <v>Map</v>
  </rv>
  <rv s="0">
    <v>536870912</v>
    <v>Karnataka</v>
    <v>216903eb-bbc1-497e-b914-8eb69db6f747</v>
    <v>en-GB</v>
    <v>Map</v>
  </rv>
  <rv s="0">
    <v>536870912</v>
    <v>Kerala</v>
    <v>9d932c0c-d3e6-abbd-5274-6b53036ca764</v>
    <v>en-GB</v>
    <v>Map</v>
  </rv>
  <rv s="0">
    <v>536870912</v>
    <v>Madhya Pradesh</v>
    <v>bcbcd891-852b-6dac-1671-8d00b9eae5ea</v>
    <v>en-GB</v>
    <v>Map</v>
  </rv>
  <rv s="0">
    <v>536870912</v>
    <v>Maharashtra</v>
    <v>8e20e4dc-1423-75a9-a049-5e500370aafa</v>
    <v>en-GB</v>
    <v>Map</v>
  </rv>
  <rv s="0">
    <v>536870912</v>
    <v>Manipur</v>
    <v>774dc6a3-56a4-d8f3-26d2-6e2536af50a5</v>
    <v>en-GB</v>
    <v>Map</v>
  </rv>
  <rv s="0">
    <v>536870912</v>
    <v>Meghalaya</v>
    <v>b317786c-1e28-16cc-03ca-835f315a094d</v>
    <v>en-GB</v>
    <v>Map</v>
  </rv>
  <rv s="0">
    <v>536870912</v>
    <v>Mizoram</v>
    <v>a1dcfd92-e2ab-1111-48a2-8c885ebd1155</v>
    <v>en-GB</v>
    <v>Map</v>
  </rv>
  <rv s="0">
    <v>536870912</v>
    <v>Nagaland</v>
    <v>9097c945-eb0e-f294-cb7f-43ad572c6903</v>
    <v>en-GB</v>
    <v>Map</v>
  </rv>
  <rv s="0">
    <v>536870912</v>
    <v>Odisha</v>
    <v>becca699-9820-c027-8e14-b5840348a600</v>
    <v>en-GB</v>
    <v>Map</v>
  </rv>
  <rv s="0">
    <v>536870912</v>
    <v>Punjab</v>
    <v>d98d08e1-818e-a7ba-30a5-4637a11eec3e</v>
    <v>en-GB</v>
    <v>Map</v>
  </rv>
  <rv s="0">
    <v>536870912</v>
    <v>Rajasthan</v>
    <v>58d414c6-9557-d15b-60ff-52f256e32345</v>
    <v>en-GB</v>
    <v>Map</v>
  </rv>
  <rv s="0">
    <v>536870912</v>
    <v>Sikkim</v>
    <v>aa8e9a23-8c5b-d667-7f28-62e9ce93f9bd</v>
    <v>en-GB</v>
    <v>Map</v>
  </rv>
  <rv s="0">
    <v>536870912</v>
    <v>Tamil Nadu</v>
    <v>6e3e5a82-8737-a613-1d99-0b4d68370109</v>
    <v>en-GB</v>
    <v>Map</v>
  </rv>
  <rv s="0">
    <v>536870912</v>
    <v>Tripura</v>
    <v>a7fa8608-5e0d-f0d4-37a2-b87e3fe2b039</v>
    <v>en-GB</v>
    <v>Map</v>
  </rv>
  <rv s="0">
    <v>536870912</v>
    <v>Uttar Pradesh</v>
    <v>f624b656-1585-9836-7a98-128016c67d52</v>
    <v>en-GB</v>
    <v>Map</v>
  </rv>
  <rv s="0">
    <v>536870912</v>
    <v>Uttarakhand</v>
    <v>41a39bbc-6b82-df10-b345-3afffff3985d</v>
    <v>en-GB</v>
    <v>Map</v>
  </rv>
  <rv s="0">
    <v>536870912</v>
    <v>West Bengal</v>
    <v>067d886f-4d7d-8889-c8c7-d54e2dbc1cb8</v>
    <v>en-GB</v>
    <v>Map</v>
  </rv>
  <rv s="0">
    <v>536870912</v>
    <v>Andaman and Nicobar Islands</v>
    <v>0543bce3-574a-8949-ac01-944cd0418886</v>
    <v>en-GB</v>
    <v>Map</v>
  </rv>
  <rv s="0">
    <v>536870912</v>
    <v>Chandigarh</v>
    <v>10beaf9e-bdab-00b9-8037-79ffe16cf357</v>
    <v>en-GB</v>
    <v>Map</v>
  </rv>
  <rv s="0">
    <v>536870912</v>
    <v>Lakshadweep</v>
    <v>90dcf823-b8a7-5ca7-11dd-dcf29ea357f2</v>
    <v>en-GB</v>
    <v>Map</v>
  </rv>
  <rv s="0">
    <v>536870912</v>
    <v>Delhi</v>
    <v>275e8ab8-7bd0-4633-9c89-0133be92e587</v>
    <v>en-GB</v>
    <v>Map</v>
  </rv>
  <rv s="0">
    <v>536870912</v>
    <v>Puducherry</v>
    <v>6e0dc6cc-da9d-7f4a-75a8-85997485edfd</v>
    <v>en-GB</v>
    <v>Map</v>
  </rv>
  <rv s="0">
    <v>536870912</v>
    <v>Telangana</v>
    <v>19abdc7d-29ea-4ed5-99d8-3a1d7bc90b05</v>
    <v>en-GB</v>
    <v>Map</v>
  </rv>
  <rv s="0">
    <v>536870912</v>
    <v>Andhra Pradesh</v>
    <v>9e3a52bb-38ae-c817-5cd2-7a8dd2a4c0e5</v>
    <v>en-GB</v>
    <v>Map</v>
  </rv>
  <rv s="0">
    <v>536870912</v>
    <v>Ladakh</v>
    <v>a7a84d3a-9c83-e85a-7347-73d712e71fe2</v>
    <v>en-GB</v>
    <v>Map</v>
  </rv>
  <rv s="3">
    <v>16</v>
  </rv>
  <rv s="1">
    <fb>0.111799218352875</fb>
    <v>23</v>
  </rv>
  <rv s="3">
    <v>17</v>
  </rv>
  <rv s="1">
    <fb>0.49700000000000005</fb>
    <v>23</v>
  </rv>
  <rv s="1">
    <fb>5.35500001907349E-2</fb>
    <v>31</v>
  </rv>
  <rv s="1">
    <fb>471031528</fb>
    <v>24</v>
  </rv>
  <rv s="5">
    <v>#VALUE!</v>
    <v>57</v>
    <v>17</v>
    <v>India</v>
    <v>19</v>
    <v>20</v>
    <v>Map</v>
    <v>21</v>
    <v>58</v>
    <v>en-GB</v>
    <v>85fa63d3-9596-adb9-b4eb-502273d84f56</v>
    <v>536870912</v>
    <v>1</v>
    <v>IN</v>
    <v>227</v>
    <v>228</v>
    <v>229</v>
    <v>230</v>
    <v>231</v>
    <v>232</v>
    <v>233</v>
    <v>234</v>
    <v>235</v>
    <v>INR</v>
    <v>India, officially the Republic of India, is a country in South Asia. It is the seventh-largest country by area; the most populous country as of June 2023; and from the time of its independence in 1947, the world's most populous democracy. ...</v>
    <v>236</v>
    <v>237</v>
    <v>238</v>
    <v>239</v>
    <v>240</v>
    <v>241</v>
    <v>242</v>
    <v>243</v>
    <v>244</v>
    <v>245</v>
    <v>246</v>
    <v>251</v>
    <v>252</v>
    <v>253</v>
    <v>254</v>
    <v>255</v>
    <v>256</v>
    <v>India</v>
    <v>Jana Gana Mana</v>
    <v>257</v>
    <v>भारत गणराज्य</v>
    <v>258</v>
    <v>259</v>
    <v>260</v>
    <v>261</v>
    <v>262</v>
    <v>263</v>
    <v>264</v>
    <v>265</v>
    <v>266</v>
    <v>267</v>
    <v>268</v>
    <v>303</v>
    <v>304</v>
    <v>305</v>
    <v>306</v>
    <v>307</v>
    <v>India</v>
    <v>308</v>
    <v>mdp/vdpid/113</v>
  </rv>
  <rv s="2">
    <v>5</v>
    <v>21</v>
    <v>53</v>
    <v>3</v>
    <v>0</v>
    <v>Image of India</v>
  </rv>
  <rv s="0">
    <v>536870912</v>
    <v>Japan</v>
    <v>130d0438-fafb-cd2d-1a9e-1dd9c5aa87a9</v>
    <v>en-GB</v>
    <v>Map</v>
  </rv>
  <rv s="1">
    <fb>0.122640991880623</fb>
    <v>23</v>
  </rv>
  <rv s="1">
    <fb>377972.28</fb>
    <v>24</v>
  </rv>
  <rv s="1">
    <fb>261000</fb>
    <v>24</v>
  </rv>
  <rv s="1">
    <fb>7.4</fb>
    <v>25</v>
  </rv>
  <rv s="1">
    <fb>81</fb>
    <v>26</v>
  </rv>
  <rv s="0">
    <v>536870912</v>
    <v>Tokyo</v>
    <v>cb44a92f-6c6f-99c4-2ae3-51601fdc919a</v>
    <v>en-GB</v>
    <v>Map</v>
  </rv>
  <rv s="1">
    <fb>1135886.253</fb>
    <v>24</v>
  </rv>
  <rv s="1">
    <fb>105.482172148839</fb>
    <v>27</v>
  </rv>
  <rv s="1">
    <fb>4.7697368421052103E-3</fb>
    <v>23</v>
  </rv>
  <rv s="1">
    <fb>7819.7146359093604</fb>
    <v>24</v>
  </rv>
  <rv s="1">
    <fb>1.42</fb>
    <v>25</v>
  </rv>
  <rv s="1">
    <fb>0.68456222269653788</fb>
    <v>23</v>
  </rv>
  <rv s="1">
    <fb>93.026455107462894</fb>
    <v>28</v>
  </rv>
  <rv s="1">
    <fb>1.06</fb>
    <v>29</v>
  </rv>
  <rv s="1">
    <fb>5081769542379.7695</fb>
    <v>30</v>
  </rv>
  <rv s="1">
    <fb>0.98799942016601605</fb>
    <v>23</v>
  </rv>
  <rv s="1">
    <fb>0.63237579345703099</fb>
    <v>23</v>
  </rv>
  <rv s="2">
    <v>6</v>
    <v>21</v>
    <v>60</v>
    <v>7</v>
    <v>0</v>
    <v>Image of Japan</v>
  </rv>
  <rv s="1">
    <fb>1.8</fb>
    <v>28</v>
  </rv>
  <rv s="0">
    <v>805306368</v>
    <v>Fumio Kishida (Prime minister)</v>
    <v>4c39adbe-f9a5-4343-12a6-6f72b644c5f9</v>
    <v>en-GB</v>
    <v>Generic</v>
  </rv>
  <rv s="3">
    <v>18</v>
  </rv>
  <rv s="4">
    <v>https://www.bing.com/search?q=japan&amp;form=skydnc</v>
    <v>Learn more on Bing</v>
  </rv>
  <rv s="1">
    <fb>84.210975609756105</fb>
    <v>28</v>
  </rv>
  <rv s="1">
    <fb>6191073290000</fb>
    <v>30</v>
  </rv>
  <rv s="1">
    <fb>5</fb>
    <v>28</v>
  </rv>
  <rv s="1">
    <fb>6.77</fb>
    <v>29</v>
  </rv>
  <rv s="3">
    <v>19</v>
  </rv>
  <rv s="1">
    <fb>0.13097521000000001</fb>
    <v>23</v>
  </rv>
  <rv s="1">
    <fb>2.4115000000000002</fb>
    <v>25</v>
  </rv>
  <rv s="1">
    <fb>125681593</fb>
    <v>24</v>
  </rv>
  <rv s="1">
    <fb>0.217</fb>
    <v>23</v>
  </rv>
  <rv s="1">
    <fb>0.26400000000000001</fb>
    <v>23</v>
  </rv>
  <rv s="1">
    <fb>0.41100000000000003</fb>
    <v>23</v>
  </rv>
  <rv s="1">
    <fb>2.8999999999999998E-2</fb>
    <v>23</v>
  </rv>
  <rv s="1">
    <fb>0.128</fb>
    <v>23</v>
  </rv>
  <rv s="1">
    <fb>0.16600000000000001</fb>
    <v>23</v>
  </rv>
  <rv s="1">
    <fb>0.61726001739502001</fb>
    <v>23</v>
  </rv>
  <rv s="0">
    <v>536870912</v>
    <v>Aichi Prefecture</v>
    <v>404b15c4-d9ae-5896-6d50-b1481f5dd5cd</v>
    <v>en-GB</v>
    <v>Map</v>
  </rv>
  <rv s="0">
    <v>536870912</v>
    <v>Akita Prefecture</v>
    <v>23901f9e-0010-b10e-217f-76889688c150</v>
    <v>en-GB</v>
    <v>Map</v>
  </rv>
  <rv s="0">
    <v>536870912</v>
    <v>Aomori Prefecture</v>
    <v>bdd4a43f-5a1f-1483-b74b-1c2e2d564a31</v>
    <v>en-GB</v>
    <v>Map</v>
  </rv>
  <rv s="0">
    <v>536870912</v>
    <v>Chiba Prefecture</v>
    <v>0d6c59a9-daa8-57c7-3846-568b398d3c41</v>
    <v>en-GB</v>
    <v>Map</v>
  </rv>
  <rv s="0">
    <v>536870912</v>
    <v>Fukui Prefecture</v>
    <v>e859104b-0d73-b8bf-c4f4-56888a2281cd</v>
    <v>en-GB</v>
    <v>Map</v>
  </rv>
  <rv s="0">
    <v>536870912</v>
    <v>Fukushima Prefecture</v>
    <v>73791ec1-3b90-e21b-3cc7-0e8444934877</v>
    <v>en-GB</v>
    <v>Map</v>
  </rv>
  <rv s="0">
    <v>536870912</v>
    <v>Gunma Prefecture</v>
    <v>b64077a0-378d-c23f-b45c-2b3a03cba119</v>
    <v>en-GB</v>
    <v>Map</v>
  </rv>
  <rv s="0">
    <v>536870912</v>
    <v>Ibaraki Prefecture</v>
    <v>d16517c8-96b5-094f-f4ce-4aa391d6c7a2</v>
    <v>en-GB</v>
    <v>Map</v>
  </rv>
  <rv s="0">
    <v>536870912</v>
    <v>Iwate Prefecture</v>
    <v>02eea5a7-6ae7-8bf6-a17a-c242b4162121</v>
    <v>en-GB</v>
    <v>Map</v>
  </rv>
  <rv s="0">
    <v>536870912</v>
    <v>Miyagi Prefecture</v>
    <v>2df5e06d-7fb5-6da7-5d3b-29b4ff80395e</v>
    <v>en-GB</v>
    <v>Map</v>
  </rv>
  <rv s="0">
    <v>536870912</v>
    <v>Saitama Prefecture</v>
    <v>03a81bc6-6fd0-fac9-0958-cd81fcf07a35</v>
    <v>en-GB</v>
    <v>Map</v>
  </rv>
  <rv s="0">
    <v>536870912</v>
    <v>Tochigi Prefecture</v>
    <v>faae3362-0727-4ec5-6d01-3048e7e1526c</v>
    <v>en-GB</v>
    <v>Map</v>
  </rv>
  <rv s="0">
    <v>536870912</v>
    <v>Kanagawa Prefecture</v>
    <v>d5976989-847c-bcca-3cb3-11bfacc55c5d</v>
    <v>en-GB</v>
    <v>Map</v>
  </rv>
  <rv s="0">
    <v>536870912</v>
    <v>Niigata Prefecture</v>
    <v>d88c2b16-14cc-3861-9ddc-31ebd94b17d9</v>
    <v>en-GB</v>
    <v>Map</v>
  </rv>
  <rv s="0">
    <v>536870912</v>
    <v>Toyama Prefecture</v>
    <v>3fd9a341-4706-cc8a-3953-779219c2cc10</v>
    <v>en-GB</v>
    <v>Map</v>
  </rv>
  <rv s="0">
    <v>536870912</v>
    <v>Ishikawa Prefecture</v>
    <v>db2b14c2-e9db-32f7-5d44-025637689af0</v>
    <v>en-GB</v>
    <v>Map</v>
  </rv>
  <rv s="0">
    <v>536870912</v>
    <v>Yamagata Prefecture</v>
    <v>74d18529-a623-a2f9-9e38-40891e57c7d8</v>
    <v>en-GB</v>
    <v>Map</v>
  </rv>
  <rv s="0">
    <v>536870912</v>
    <v>Yamanashi Prefecture</v>
    <v>3e9e0d88-33e9-a04d-7fd7-a1679da279b5</v>
    <v>en-GB</v>
    <v>Map</v>
  </rv>
  <rv s="0">
    <v>536870912</v>
    <v>Nagano Prefecture</v>
    <v>7afcd7d0-3729-6e2f-d60f-ace5cc191bd0</v>
    <v>en-GB</v>
    <v>Map</v>
  </rv>
  <rv s="0">
    <v>536870912</v>
    <v>Gifu Prefecture</v>
    <v>2c82ed6b-33c4-4355-bd09-71939ba5ff4a</v>
    <v>en-GB</v>
    <v>Map</v>
  </rv>
  <rv s="0">
    <v>536870912</v>
    <v>Shizuoka Prefecture</v>
    <v>ca8ec756-8a3c-20a2-7e11-d24e284b7258</v>
    <v>en-GB</v>
    <v>Map</v>
  </rv>
  <rv s="0">
    <v>536870912</v>
    <v>Mie Prefecture</v>
    <v>36b5c190-9782-f717-071c-66ee3f0eab90</v>
    <v>en-GB</v>
    <v>Map</v>
  </rv>
  <rv s="0">
    <v>536870912</v>
    <v>Shiga Prefecture</v>
    <v>a778bb7c-b03b-d571-1839-962c4dea2bb2</v>
    <v>en-GB</v>
    <v>Map</v>
  </rv>
  <rv s="0">
    <v>536870912</v>
    <v>Kyoto Prefecture</v>
    <v>699d1960-1267-7c97-6c62-e139537430a0</v>
    <v>en-GB</v>
    <v>Map</v>
  </rv>
  <rv s="0">
    <v>536870912</v>
    <v>Osaka Prefecture</v>
    <v>a583e9fe-2d16-b004-281e-4c6841471145</v>
    <v>en-GB</v>
    <v>Map</v>
  </rv>
  <rv s="0">
    <v>536870912</v>
    <v>Hyogo Prefecture</v>
    <v>018712db-aec7-3894-1042-cbf5df14fac5</v>
    <v>en-GB</v>
    <v>Map</v>
  </rv>
  <rv s="0">
    <v>536870912</v>
    <v>Nara Prefecture</v>
    <v>99c4ba8c-9fb8-efe8-6368-0eb648372fb2</v>
    <v>en-GB</v>
    <v>Map</v>
  </rv>
  <rv s="0">
    <v>536870912</v>
    <v>Wakayama Prefecture</v>
    <v>fa064941-15ba-eb91-63a1-7e13f0aaa879</v>
    <v>en-GB</v>
    <v>Map</v>
  </rv>
  <rv s="0">
    <v>536870912</v>
    <v>Tottori Prefecture</v>
    <v>5bfbddb8-df0b-1d9c-3772-363d9be5878a</v>
    <v>en-GB</v>
    <v>Map</v>
  </rv>
  <rv s="0">
    <v>536870912</v>
    <v>Shimane Prefecture</v>
    <v>580cd2e8-a550-7297-21b8-252fe27c1650</v>
    <v>en-GB</v>
    <v>Map</v>
  </rv>
  <rv s="0">
    <v>536870912</v>
    <v>Okayama Prefecture</v>
    <v>e9792cdf-f004-a2bf-db55-28eabec2a7c0</v>
    <v>en-GB</v>
    <v>Map</v>
  </rv>
  <rv s="0">
    <v>536870912</v>
    <v>Hiroshima Prefecture</v>
    <v>75de6a1b-763c-40ed-8e98-60dc318775fc</v>
    <v>en-GB</v>
    <v>Map</v>
  </rv>
  <rv s="0">
    <v>536870912</v>
    <v>Yamaguchi Prefecture</v>
    <v>8a70f93f-b3cb-6430-8962-9b62c21575f3</v>
    <v>en-GB</v>
    <v>Map</v>
  </rv>
  <rv s="0">
    <v>536870912</v>
    <v>Tokushima Prefecture</v>
    <v>90ca77f2-2c01-cf7e-fb1e-58a68f9fc0bf</v>
    <v>en-GB</v>
    <v>Map</v>
  </rv>
  <rv s="0">
    <v>536870912</v>
    <v>Kagawa Prefecture</v>
    <v>bdd9ba22-f775-2984-6115-5438af268070</v>
    <v>en-GB</v>
    <v>Map</v>
  </rv>
  <rv s="0">
    <v>536870912</v>
    <v>Ehime Prefecture</v>
    <v>0e0b1bbf-5926-d5dc-0e10-24f8c566ca8c</v>
    <v>en-GB</v>
    <v>Map</v>
  </rv>
  <rv s="0">
    <v>536870912</v>
    <v>Kōchi Prefecture</v>
    <v>3fcb8073-d695-79de-cd11-91dc78fb0481</v>
    <v>en-GB</v>
    <v>Map</v>
  </rv>
  <rv s="0">
    <v>536870912</v>
    <v>Fukuoka Prefecture</v>
    <v>a58bcb0e-97b3-0ac9-f0c0-e119441e5cba</v>
    <v>en-GB</v>
    <v>Map</v>
  </rv>
  <rv s="0">
    <v>536870912</v>
    <v>Nagasaki Prefecture</v>
    <v>8caf62a2-006c-dde2-9c4d-e19d90ff2f0e</v>
    <v>en-GB</v>
    <v>Map</v>
  </rv>
  <rv s="0">
    <v>536870912</v>
    <v>Kumamoto Prefecture</v>
    <v>52bcf337-792b-3880-8875-847fe25699df</v>
    <v>en-GB</v>
    <v>Map</v>
  </rv>
  <rv s="0">
    <v>536870912</v>
    <v>Oita Prefecture</v>
    <v>c81f03fa-05e5-d708-3db6-3b6d5ed92f67</v>
    <v>en-GB</v>
    <v>Map</v>
  </rv>
  <rv s="0">
    <v>536870912</v>
    <v>Miyazaki Prefecture</v>
    <v>3bb91686-f345-53cf-6fb8-97d98890dc7d</v>
    <v>en-GB</v>
    <v>Map</v>
  </rv>
  <rv s="0">
    <v>536870912</v>
    <v>Kagoshima Prefecture</v>
    <v>c3e1f2d9-0225-9e77-d77d-952bbf72ceb7</v>
    <v>en-GB</v>
    <v>Map</v>
  </rv>
  <rv s="0">
    <v>536870912</v>
    <v>Okinawa Prefecture</v>
    <v>e26094bf-30f4-9d5e-ed21-f166be1cfad3</v>
    <v>en-GB</v>
    <v>Map</v>
  </rv>
  <rv s="0">
    <v>536870912</v>
    <v>Saga Prefecture</v>
    <v>171c9320-6b1a-2ebc-2002-85b3d707f979</v>
    <v>en-GB</v>
    <v>Map</v>
  </rv>
  <rv s="3">
    <v>20</v>
  </rv>
  <rv s="1">
    <fb>0.11905933830538</fb>
    <v>23</v>
  </rv>
  <rv s="3">
    <v>21</v>
  </rv>
  <rv s="1">
    <fb>0.46700000000000003</fb>
    <v>23</v>
  </rv>
  <rv s="1">
    <fb>2.2909998893737803E-2</fb>
    <v>31</v>
  </rv>
  <rv s="1">
    <fb>115782416</fb>
    <v>24</v>
  </rv>
  <rv s="5">
    <v>#VALUE!</v>
    <v>63</v>
    <v>17</v>
    <v>Japan</v>
    <v>19</v>
    <v>20</v>
    <v>Map</v>
    <v>21</v>
    <v>64</v>
    <v>en-GB</v>
    <v>130d0438-fafb-cd2d-1a9e-1dd9c5aa87a9</v>
    <v>536870912</v>
    <v>1</v>
    <v>JP</v>
    <v>312</v>
    <v>313</v>
    <v>314</v>
    <v>315</v>
    <v>316</v>
    <v>317</v>
    <v>318</v>
    <v>319</v>
    <v>320</v>
    <v>JPY</v>
    <v>Japan is an island country in East Asia. It is in the northwest Pacific Ocean and is bordered on the west by the Sea of Japan, extending from the Sea of Okhotsk in the north toward the East China Sea, Philippine Sea, and Taiwan in the south. ...</v>
    <v>321</v>
    <v>322</v>
    <v>323</v>
    <v>324</v>
    <v>325</v>
    <v>326</v>
    <v>327</v>
    <v>328</v>
    <v>329</v>
    <v>330</v>
    <v>317</v>
    <v>332</v>
    <v>333</v>
    <v>334</v>
    <v>335</v>
    <v>336</v>
    <v>337</v>
    <v>Japan</v>
    <v>Kimigayo</v>
    <v>338</v>
    <v>日本国</v>
    <v>339</v>
    <v>340</v>
    <v>341</v>
    <v>342</v>
    <v>343</v>
    <v>344</v>
    <v>345</v>
    <v>265</v>
    <v>346</v>
    <v>347</v>
    <v>348</v>
    <v>394</v>
    <v>395</v>
    <v>396</v>
    <v>397</v>
    <v>398</v>
    <v>Japan</v>
    <v>399</v>
    <v>mdp/vdpid/122</v>
  </rv>
  <rv s="1">
    <fb>2194.0500000000002</fb>
    <v>24</v>
  </rv>
  <rv s="0">
    <v>536870912</v>
    <v>Special wards of Tokyo</v>
    <v>991a398b-acba-89c9-84b8-4eb77b3886d7</v>
    <v>en-GB</v>
    <v>Map</v>
  </rv>
  <rv s="2">
    <v>7</v>
    <v>21</v>
    <v>65</v>
    <v>7</v>
    <v>0</v>
    <v>Image of Tokyo</v>
  </rv>
  <rv s="0">
    <v>536870912</v>
    <v>Shinjuku</v>
    <v>5632a22f-8419-6fb3-4f39-59c7c6326f8c</v>
    <v>en-GB</v>
    <v>Map</v>
  </rv>
  <rv s="0">
    <v>805306368</v>
    <v>Yuriko Koike (Governor)</v>
    <v>3529b845-857d-a726-e527-f3385928e06a</v>
    <v>en-GB</v>
    <v>Generic</v>
  </rv>
  <rv s="3">
    <v>22</v>
  </rv>
  <rv s="4">
    <v>https://www.bing.com/search?q=tokyo&amp;form=skydnc</v>
    <v>Learn more on Bing</v>
  </rv>
  <rv s="1">
    <fb>14264798</fb>
    <v>24</v>
  </rv>
  <rv s="7">
    <v>#VALUE!</v>
    <v>67</v>
    <v>68</v>
    <v>Tokyo</v>
    <v>19</v>
    <v>20</v>
    <v>Map</v>
    <v>21</v>
    <v>35</v>
    <v>en-GB</v>
    <v>cb44a92f-6c6f-99c4-2ae3-51601fdc919a</v>
    <v>536870912</v>
    <v>1</v>
    <v>JP-13</v>
    <v>401</v>
    <v>402</v>
    <v>311</v>
    <v>Tokyo, officially the Tokyo Metropolis, is the capital of Japan and one of the most populous cities in the world with a population of over 14 million residents as of 2023. The Tokyo metropolitan area, which includes Tokyo and nearby prefectures, ...</v>
    <v>403</v>
    <v>404</v>
    <v>406</v>
    <v>407</v>
    <v>Tokyo</v>
    <v>408</v>
    <v>396</v>
    <v>Tokyo</v>
    <v>mdp/vdpid/7932754762162765825</v>
  </rv>
  <rv s="2">
    <v>6</v>
    <v>21</v>
    <v>60</v>
    <v>3</v>
    <v>0</v>
    <v>Image of Japan</v>
  </rv>
  <rv s="0">
    <v>536870912</v>
    <v>United Kingdom</v>
    <v>b1a5155a-6bb2-4646-8f7c-3e6b3a53c831</v>
    <v>en-GB</v>
    <v>Map</v>
  </rv>
  <rv s="1">
    <fb>0.71714878141404492</fb>
    <v>23</v>
  </rv>
  <rv s="1">
    <fb>242495</fb>
    <v>24</v>
  </rv>
  <rv s="1">
    <fb>148000</fb>
    <v>24</v>
  </rv>
  <rv s="1">
    <fb>11</fb>
    <v>25</v>
  </rv>
  <rv s="1">
    <fb>44</fb>
    <v>26</v>
  </rv>
  <rv s="0">
    <v>536870912</v>
    <v>London</v>
    <v>8e0ba7b6-4225-fa8a-6369-1b5294e602a5</v>
    <v>en-GB</v>
    <v>Map</v>
  </rv>
  <rv s="1">
    <fb>379024.78700000001</fb>
    <v>24</v>
  </rv>
  <rv s="1">
    <fb>119.622711300166</fb>
    <v>27</v>
  </rv>
  <rv s="1">
    <fb>1.7381046008651101E-2</fb>
    <v>23</v>
  </rv>
  <rv s="1">
    <fb>5129.5277927901998</fb>
    <v>24</v>
  </rv>
  <rv s="1">
    <fb>1.68</fb>
    <v>25</v>
  </rv>
  <rv s="1">
    <fb>0.130657628239573</fb>
    <v>23</v>
  </rv>
  <rv s="1">
    <fb>80.351771267255202</fb>
    <v>28</v>
  </rv>
  <rv s="1">
    <fb>1.46</fb>
    <v>29</v>
  </rv>
  <rv s="1">
    <fb>2827113184695.5801</fb>
    <v>30</v>
  </rv>
  <rv s="1">
    <fb>1.0115456</fb>
    <v>23</v>
  </rv>
  <rv s="1">
    <fb>0.59995569999999998</fb>
    <v>23</v>
  </rv>
  <rv s="2">
    <v>8</v>
    <v>21</v>
    <v>70</v>
    <v>7</v>
    <v>0</v>
    <v>Image of United Kingdom</v>
  </rv>
  <rv s="1">
    <fb>3.6</fb>
    <v>28</v>
  </rv>
  <rv s="0">
    <v>805306368</v>
    <v>Charles III (Monarch)</v>
    <v>afc6f6a9-5b55-9178-3e6f-2c8b6d16ee9c</v>
    <v>en-GB</v>
    <v>Generic</v>
  </rv>
  <rv s="0">
    <v>805306368</v>
    <v>Rishi Sunak (Prime minister)</v>
    <v>79551c5d-075b-e493-70a2-f5b22a4876e1</v>
    <v>en-GB</v>
    <v>Generic</v>
  </rv>
  <rv s="3">
    <v>23</v>
  </rv>
  <rv s="4">
    <v>https://www.bing.com/search?q=united+kingdom&amp;form=skydnc</v>
    <v>Learn more on Bing</v>
  </rv>
  <rv s="1">
    <fb>81.256097560975604</fb>
    <v>28</v>
  </rv>
  <rv s="1">
    <fb>1868152970000</fb>
    <v>30</v>
  </rv>
  <rv s="1">
    <fb>7</fb>
    <v>28</v>
  </rv>
  <rv s="1">
    <fb>10.130000000000001</fb>
    <v>29</v>
  </rv>
  <rv s="1">
    <fb>0.14794489889999998</fb>
    <v>23</v>
  </rv>
  <rv s="1">
    <fb>2.8117000000000001</fb>
    <v>25</v>
  </rv>
  <rv s="1">
    <fb>67326569</fb>
    <v>24</v>
  </rv>
  <rv s="1">
    <fb>0.22500000000000001</fb>
    <v>23</v>
  </rv>
  <rv s="1">
    <fb>0.26800000000000002</fb>
    <v>23</v>
  </rv>
  <rv s="1">
    <fb>0.42100000000000004</fb>
    <v>23</v>
  </rv>
  <rv s="1">
    <fb>2.7999999999999997E-2</fb>
    <v>23</v>
  </rv>
  <rv s="1">
    <fb>7.0999999999999994E-2</fb>
    <v>23</v>
  </rv>
  <rv s="1">
    <fb>0.11900000000000001</fb>
    <v>23</v>
  </rv>
  <rv s="1">
    <fb>0.16399999999999998</fb>
    <v>23</v>
  </rv>
  <rv s="1">
    <fb>0.62773998260497998</fb>
    <v>23</v>
  </rv>
  <rv s="0">
    <v>536870912</v>
    <v>England</v>
    <v>280d39e8-7217-6863-6980-a8c20c211c89</v>
    <v>en-GB</v>
    <v>Map</v>
  </rv>
  <rv s="0">
    <v>536870912</v>
    <v>Wales</v>
    <v>b51b24e1-6afb-d525-d360-f2eb5bf3410b</v>
    <v>en-GB</v>
    <v>Map</v>
  </rv>
  <rv s="0">
    <v>536870912</v>
    <v>Scotland</v>
    <v>a0377d96-1a18-f843-65ad-adcbc4acdc69</v>
    <v>en-GB</v>
    <v>Map</v>
  </rv>
  <rv s="0">
    <v>536870912</v>
    <v>Northern Ireland</v>
    <v>e4b8bc44-385c-e87b-bb7d-b32328f53502</v>
    <v>en-GB</v>
    <v>Map</v>
  </rv>
  <rv s="3">
    <v>24</v>
  </rv>
  <rv s="1">
    <fb>0.255052921600669</fb>
    <v>23</v>
  </rv>
  <rv s="3">
    <v>25</v>
  </rv>
  <rv s="1">
    <fb>0.30599999999999999</fb>
    <v>23</v>
  </rv>
  <rv s="1">
    <fb>3.8510000705719E-2</fb>
    <v>31</v>
  </rv>
  <rv s="1">
    <fb>55908316</fb>
    <v>24</v>
  </rv>
  <rv s="5">
    <v>#VALUE!</v>
    <v>73</v>
    <v>17</v>
    <v>United Kingdom</v>
    <v>19</v>
    <v>20</v>
    <v>Map</v>
    <v>21</v>
    <v>74</v>
    <v>en-GB</v>
    <v>b1a5155a-6bb2-4646-8f7c-3e6b3a53c831</v>
    <v>536870912</v>
    <v>1</v>
    <v>GB</v>
    <v>412</v>
    <v>413</v>
    <v>414</v>
    <v>415</v>
    <v>416</v>
    <v>417</v>
    <v>418</v>
    <v>419</v>
    <v>420</v>
    <v>GBP</v>
    <v>The United Kingdom of Great Britain and Northern Ireland, commonly known as the United Kingdom or Britain, is a country in Northwestern Europe, off the coast of the continental mainland. It comprises England, Scotland, Wales, and Northern ...</v>
    <v>421</v>
    <v>422</v>
    <v>423</v>
    <v>424</v>
    <v>425</v>
    <v>426</v>
    <v>427</v>
    <v>428</v>
    <v>429</v>
    <v>430</v>
    <v>417</v>
    <v>433</v>
    <v>434</v>
    <v>435</v>
    <v>436</v>
    <v>437</v>
    <v>438</v>
    <v>United Kingdom</v>
    <v>God Save The King</v>
    <v>31</v>
    <v>United Kingdom of Great Britain and Northern Ireland</v>
    <v>439</v>
    <v>440</v>
    <v>441</v>
    <v>442</v>
    <v>443</v>
    <v>444</v>
    <v>445</v>
    <v>446</v>
    <v>447</v>
    <v>448</v>
    <v>449</v>
    <v>454</v>
    <v>455</v>
    <v>456</v>
    <v>457</v>
    <v>458</v>
    <v>United Kingdom</v>
    <v>459</v>
    <v>mdp/vdpid/242</v>
  </rv>
  <rv s="0">
    <v>536870912</v>
    <v>Greater London</v>
    <v>2ba8a441-178c-f2c0-26cb-a4b260b8c806</v>
    <v>en-GB</v>
    <v>Map</v>
  </rv>
  <rv s="1">
    <fb>1572</fb>
    <v>24</v>
  </rv>
  <rv s="2">
    <v>9</v>
    <v>21</v>
    <v>75</v>
    <v>7</v>
    <v>0</v>
    <v>Image of London</v>
  </rv>
  <rv s="1">
    <fb>51.507222222221998</fb>
    <v>36</v>
  </rv>
  <rv s="0">
    <v>805306368</v>
    <v>Sadiq Khan (Mayor)</v>
    <v>d7862dc2-4c03-1dc8-3412-7fe03041fdcb</v>
    <v>en-GB</v>
    <v>Generic</v>
  </rv>
  <rv s="3">
    <v>26</v>
  </rv>
  <rv s="4">
    <v>https://www.bing.com/search?q=london+england&amp;form=skydnc</v>
    <v>Learn more on Bing</v>
  </rv>
  <rv s="1">
    <fb>-0.1275</fb>
    <v>36</v>
  </rv>
  <rv s="1">
    <fb>8799728</fb>
    <v>24</v>
  </rv>
  <rv s="3">
    <v>27</v>
  </rv>
  <rv s="8">
    <v>#VALUE!</v>
    <v>76</v>
    <v>77</v>
    <v>London</v>
    <v>19</v>
    <v>20</v>
    <v>Map</v>
    <v>21</v>
    <v>78</v>
    <v>en-GB</v>
    <v>8e0ba7b6-4225-fa8a-6369-1b5294e602a5</v>
    <v>536870912</v>
    <v>1</v>
    <v>450</v>
    <v>461</v>
    <v>462</v>
    <v>411</v>
    <v>London is the capital and largest city of England, and the United Kingdom, with a population of around 8.8 million, and the largest city in Western Europe by metropolitan area, with a population of 14,800,000. It stands on the River Thames in ...</v>
    <v>463</v>
    <v>464</v>
    <v>466</v>
    <v>467</v>
    <v>468</v>
    <v>London</v>
    <v>469</v>
    <v>470</v>
    <v>London</v>
    <v>mdp/vdpid/5471798185326280713</v>
  </rv>
  <rv s="0">
    <v>536870912</v>
    <v>Jordan</v>
    <v>111b516f-9a1d-0733-ed2d-cb194484fa44</v>
    <v>en-GB</v>
    <v>Map</v>
  </rv>
  <rv s="1">
    <fb>0.120067578388995</fb>
    <v>23</v>
  </rv>
  <rv s="1">
    <fb>89341</fb>
    <v>24</v>
  </rv>
  <rv s="1">
    <fb>116000</fb>
    <v>24</v>
  </rv>
  <rv s="1">
    <fb>21.978999999999999</fb>
    <v>25</v>
  </rv>
  <rv s="1">
    <fb>962</fb>
    <v>26</v>
  </rv>
  <rv s="0">
    <v>536870912</v>
    <v>Amman</v>
    <v>05e784b3-b37b-bbfa-61a2-51fd431de2b9</v>
    <v>en-GB</v>
    <v>Map</v>
  </rv>
  <rv s="1">
    <fb>25107.949000000001</fb>
    <v>24</v>
  </rv>
  <rv s="1">
    <fb>125.604002606804</fb>
    <v>27</v>
  </rv>
  <rv s="1">
    <fb>7.6151404726551297E-3</fb>
    <v>23</v>
  </rv>
  <rv s="1">
    <fb>1864.67585548017</fb>
    <v>24</v>
  </rv>
  <rv s="1">
    <fb>2.7610000000000001</fb>
    <v>25</v>
  </rv>
  <rv s="1">
    <fb>1.09822031989187E-2</fb>
    <v>23</v>
  </rv>
  <rv s="1">
    <fb>97.608446650523305</fb>
    <v>28</v>
  </rv>
  <rv s="1">
    <fb>1.1000000000000001</fb>
    <v>29</v>
  </rv>
  <rv s="1">
    <fb>43743661971.831001</fb>
    <v>30</v>
  </rv>
  <rv s="1">
    <fb>0.81458900000000001</fb>
    <v>23</v>
  </rv>
  <rv s="1">
    <fb>0.34415319999999999</fb>
    <v>23</v>
  </rv>
  <rv s="2">
    <v>10</v>
    <v>21</v>
    <v>80</v>
    <v>7</v>
    <v>0</v>
    <v>Image of Jordan</v>
  </rv>
  <rv s="1">
    <fb>13.9</fb>
    <v>28</v>
  </rv>
  <rv s="0">
    <v>805306368</v>
    <v>Abdullah II of Jordan (Monarch)</v>
    <v>08352409-46f2-f145-9cc9-f6ff3033fa78</v>
    <v>en-GB</v>
    <v>Generic</v>
  </rv>
  <rv s="0">
    <v>805306368</v>
    <v>Bisher Al-Khasawneh (Prime minister)</v>
    <v>ebfa205b-f82d-aa82-1454-991f860c463a</v>
    <v>en-GB</v>
    <v>Generic</v>
  </rv>
  <rv s="3">
    <v>28</v>
  </rv>
  <rv s="4">
    <v>https://www.bing.com/search?q=jordan+country&amp;form=skydnc</v>
    <v>Learn more on Bing</v>
  </rv>
  <rv s="1">
    <fb>74.405000000000001</fb>
    <v>28</v>
  </rv>
  <rv s="1">
    <fb>21036390000</fb>
    <v>30</v>
  </rv>
  <rv s="1">
    <fb>46</fb>
    <v>28</v>
  </rv>
  <rv s="1">
    <fb>1.49</fb>
    <v>29</v>
  </rv>
  <rv s="3">
    <v>29</v>
  </rv>
  <rv s="1">
    <fb>0.25149342889999998</fb>
    <v>23</v>
  </rv>
  <rv s="1">
    <fb>2.3237000000000001</fb>
    <v>25</v>
  </rv>
  <rv s="1">
    <fb>11148278</fb>
    <v>24</v>
  </rv>
  <rv s="1">
    <fb>0.27500000000000002</fb>
    <v>23</v>
  </rv>
  <rv s="1">
    <fb>0.42399999999999999</fb>
    <v>23</v>
  </rv>
  <rv s="1">
    <fb>3.5000000000000003E-2</fb>
    <v>23</v>
  </rv>
  <rv s="1">
    <fb>8.199999999999999E-2</fb>
    <v>23</v>
  </rv>
  <rv s="1">
    <fb>0.121</fb>
    <v>23</v>
  </rv>
  <rv s="1">
    <fb>0.158</fb>
    <v>23</v>
  </rv>
  <rv s="1">
    <fb>0.39305000305175802</fb>
    <v>23</v>
  </rv>
  <rv s="0">
    <v>536870912</v>
    <v>Ajloun Governorate</v>
    <v>80aa29e0-a467-2645-06bb-30b680e66a6a</v>
    <v>en-GB</v>
    <v>Map</v>
  </rv>
  <rv s="0">
    <v>536870912</v>
    <v>Amman Governorate</v>
    <v>316ce6a3-9974-fe7d-c3ea-cbab3a103f87</v>
    <v>en-GB</v>
    <v>Map</v>
  </rv>
  <rv s="0">
    <v>536870912</v>
    <v>Aqaba Governorate</v>
    <v>cfc71b48-beb2-d58b-3741-0902cab49a9b</v>
    <v>en-GB</v>
    <v>Map</v>
  </rv>
  <rv s="0">
    <v>536870912</v>
    <v>Balqa Governorate</v>
    <v>77da87d8-9e91-1a7b-7985-fa13cd1a5016</v>
    <v>en-GB</v>
    <v>Map</v>
  </rv>
  <rv s="0">
    <v>536870912</v>
    <v>Irbid Governorate</v>
    <v>443bda08-543e-7676-e8a0-49a119dc4edd</v>
    <v>en-GB</v>
    <v>Map</v>
  </rv>
  <rv s="0">
    <v>536870912</v>
    <v>Jerash Governorate</v>
    <v>8946c6bd-34ea-4f44-7634-39fd4744719d</v>
    <v>en-GB</v>
    <v>Map</v>
  </rv>
  <rv s="0">
    <v>536870912</v>
    <v>Karak Governorate</v>
    <v>c9560074-620a-5bb7-6588-1f9b2354692e</v>
    <v>en-GB</v>
    <v>Map</v>
  </rv>
  <rv s="0">
    <v>536870912</v>
    <v>Ma'an Governorate</v>
    <v>5b78b9c7-3924-d034-8b7f-ce578636d44a</v>
    <v>en-GB</v>
    <v>Map</v>
  </rv>
  <rv s="0">
    <v>536870912</v>
    <v>Madaba Governorate</v>
    <v>1571af9a-c3c5-829f-3234-209fa1eecd52</v>
    <v>en-GB</v>
    <v>Map</v>
  </rv>
  <rv s="0">
    <v>536870912</v>
    <v>Mafraq Governorate</v>
    <v>da0f3d2e-6311-b96f-091f-8a4643549026</v>
    <v>en-GB</v>
    <v>Map</v>
  </rv>
  <rv s="0">
    <v>536870912</v>
    <v>Tafilah Governorate</v>
    <v>c3e27c26-b0ca-d509-af99-caba76ee09bd</v>
    <v>en-GB</v>
    <v>Map</v>
  </rv>
  <rv s="0">
    <v>536870912</v>
    <v>Zarqa Governorate</v>
    <v>e4bc1864-3f32-f31a-886a-4996d6cf3d05</v>
    <v>en-GB</v>
    <v>Map</v>
  </rv>
  <rv s="3">
    <v>30</v>
  </rv>
  <rv s="1">
    <fb>0.15126289761747999</fb>
    <v>23</v>
  </rv>
  <rv s="1">
    <fb>0.28600000000000003</fb>
    <v>23</v>
  </rv>
  <rv s="1">
    <fb>0.14715000152587898</fb>
    <v>31</v>
  </rv>
  <rv s="1">
    <fb>9213048</fb>
    <v>24</v>
  </rv>
  <rv s="9">
    <v>#VALUE!</v>
    <v>83</v>
    <v>84</v>
    <v>Jordan</v>
    <v>19</v>
    <v>20</v>
    <v>Map</v>
    <v>21</v>
    <v>85</v>
    <v>en-GB</v>
    <v>111b516f-9a1d-0733-ed2d-cb194484fa44</v>
    <v>536870912</v>
    <v>1</v>
    <v>JO</v>
    <v>473</v>
    <v>474</v>
    <v>475</v>
    <v>476</v>
    <v>477</v>
    <v>478</v>
    <v>479</v>
    <v>480</v>
    <v>481</v>
    <v>JOD</v>
    <v>Jordan, officially the Hashemite Kingdom of Jordan, is a country in the Southern Levant region of West Asia. Jordan is bordered by Syria to the north, Iraq to the east, Saudi Arabia to the south, and the occupied Palestinian territory of the ...</v>
    <v>482</v>
    <v>483</v>
    <v>484</v>
    <v>485</v>
    <v>486</v>
    <v>487</v>
    <v>488</v>
    <v>489</v>
    <v>490</v>
    <v>491</v>
    <v>478</v>
    <v>494</v>
    <v>495</v>
    <v>496</v>
    <v>497</v>
    <v>498</v>
    <v>499</v>
    <v>Jordan</v>
    <v>The Royal Anthem of Jordan</v>
    <v>500</v>
    <v>le Royaume hachémite de Jordanie</v>
    <v>501</v>
    <v>502</v>
    <v>503</v>
    <v>210</v>
    <v>504</v>
    <v>505</v>
    <v>506</v>
    <v>507</v>
    <v>508</v>
    <v>509</v>
    <v>510</v>
    <v>523</v>
    <v>524</v>
    <v>525</v>
    <v>526</v>
    <v>Jordan</v>
    <v>527</v>
    <v>mdp/vdpid/126</v>
  </rv>
  <rv s="2">
    <v>10</v>
    <v>21</v>
    <v>80</v>
    <v>3</v>
    <v>0</v>
    <v>Image of Jordan</v>
  </rv>
  <rv s="2">
    <v>4</v>
    <v>21</v>
    <v>47</v>
    <v>3</v>
    <v>0</v>
    <v>Image of Kenya</v>
  </rv>
  <rv s="2">
    <v>0</v>
    <v>21</v>
    <v>2</v>
    <v>3</v>
    <v>0</v>
    <v>Image of Nigeria</v>
  </rv>
  <rv s="2">
    <v>8</v>
    <v>21</v>
    <v>70</v>
    <v>3</v>
    <v>0</v>
    <v>Image of United Kingdom</v>
  </rv>
  <rv s="0">
    <v>536870912</v>
    <v>United States</v>
    <v>5232ed96-85b1-2edb-12c6-63e6c597a1de</v>
    <v>en-GB</v>
    <v>Map</v>
  </rv>
  <rv s="1">
    <fb>0.44369067999501505</fb>
    <v>23</v>
  </rv>
  <rv s="1">
    <fb>9826675</fb>
    <v>24</v>
  </rv>
  <rv s="1">
    <fb>1359000</fb>
    <v>24</v>
  </rv>
  <rv s="1">
    <fb>11.6</fb>
    <v>25</v>
  </rv>
  <rv s="1">
    <fb>1</fb>
    <v>26</v>
  </rv>
  <rv s="0">
    <v>536870912</v>
    <v>Washington, D.C.</v>
    <v>216726d1-8987-06d3-5eff-823da05c3d3c</v>
    <v>en-GB</v>
    <v>Map</v>
  </rv>
  <rv s="1">
    <fb>5006302.0769999996</fb>
    <v>24</v>
  </rv>
  <rv s="1">
    <fb>117.244195476228</fb>
    <v>27</v>
  </rv>
  <rv s="1">
    <fb>7.4999999999999997E-2</fb>
    <v>23</v>
  </rv>
  <rv s="1">
    <fb>12993.961824772699</fb>
    <v>24</v>
  </rv>
  <rv s="1">
    <fb>1.7295</fb>
    <v>25</v>
  </rv>
  <rv s="1">
    <fb>0.339297856663409</fb>
    <v>23</v>
  </rv>
  <rv s="1">
    <fb>82.427828245269197</fb>
    <v>28</v>
  </rv>
  <rv s="1">
    <fb>0.71</fb>
    <v>29</v>
  </rv>
  <rv s="1">
    <fb>21427700000000</fb>
    <v>30</v>
  </rv>
  <rv s="1">
    <fb>1.0182144</fb>
    <v>23</v>
  </rv>
  <rv s="1">
    <fb>0.88167390000000001</fb>
    <v>23</v>
  </rv>
  <rv s="2">
    <v>11</v>
    <v>21</v>
    <v>87</v>
    <v>7</v>
    <v>0</v>
    <v>Image of United States</v>
  </rv>
  <rv s="1">
    <fb>5.6</fb>
    <v>28</v>
  </rv>
  <rv s="0">
    <v>536870912</v>
    <v>New York City</v>
    <v>60d5dc2b-c915-460b-b722-c9e3485499ca</v>
    <v>en-GB</v>
    <v>Map</v>
  </rv>
  <rv s="0">
    <v>805306368</v>
    <v>Joe Biden (President)</v>
    <v>cad484f9-be75-7a78-12dd-16233f823cd7</v>
    <v>en-GB</v>
    <v>Generic</v>
  </rv>
  <rv s="0">
    <v>805306368</v>
    <v>Kamala Harris (Vice president)</v>
    <v>ef5cf66f-32b7-7271-286a-8e8313eda5c5</v>
    <v>en-GB</v>
    <v>Generic</v>
  </rv>
  <rv s="0">
    <v>805306368</v>
    <v>Kevin McCarthy (Speaker)</v>
    <v>deb3b1b0-ed4c-206d-2f27-d94f7f833250</v>
    <v>en-GB</v>
    <v>Generic</v>
  </rv>
  <rv s="0">
    <v>805306368</v>
    <v>John Roberts (Chief justice)</v>
    <v>af7f7f4b-fd5b-867d-e108-4b6ecf118076</v>
    <v>en-GB</v>
    <v>Generic</v>
  </rv>
  <rv s="3">
    <v>31</v>
  </rv>
  <rv s="4">
    <v>https://www.bing.com/search?q=united+states&amp;form=skydnc</v>
    <v>Learn more on Bing</v>
  </rv>
  <rv s="1">
    <fb>78.539024390243895</fb>
    <v>28</v>
  </rv>
  <rv s="1">
    <fb>30436313050000</fb>
    <v>30</v>
  </rv>
  <rv s="1">
    <fb>19</fb>
    <v>28</v>
  </rv>
  <rv s="1">
    <fb>7.25</fb>
    <v>29</v>
  </rv>
  <rv s="1">
    <fb>0.1108387988</fb>
    <v>23</v>
  </rv>
  <rv s="1">
    <fb>2.6120000000000001</fb>
    <v>25</v>
  </rv>
  <rv s="1">
    <fb>331893745</fb>
    <v>24</v>
  </rv>
  <rv s="1">
    <fb>0.22600000000000001</fb>
    <v>23</v>
  </rv>
  <rv s="1">
    <fb>0.30499999999999999</fb>
    <v>23</v>
  </rv>
  <rv s="1">
    <fb>0.46799999999999997</fb>
    <v>23</v>
  </rv>
  <rv s="1">
    <fb>1.7000000000000001E-2</fb>
    <v>23</v>
  </rv>
  <rv s="1">
    <fb>5.0999999999999997E-2</fb>
    <v>23</v>
  </rv>
  <rv s="1">
    <fb>0.153</fb>
    <v>23</v>
  </rv>
  <rv s="1">
    <fb>0.62048999786377002</fb>
    <v>23</v>
  </rv>
  <rv s="0">
    <v>536870912</v>
    <v>Alabama</v>
    <v>376f8b06-52f6-4e72-a31d-311a3563e645</v>
    <v>en-GB</v>
    <v>Map</v>
  </rv>
  <rv s="0">
    <v>536870912</v>
    <v>Arkansas</v>
    <v>b939db72-08f2-4ea6-a16a-a53bf32e6612</v>
    <v>en-GB</v>
    <v>Map</v>
  </rv>
  <rv s="0">
    <v>536870912</v>
    <v>California</v>
    <v>3009d91d-d582-4c34-85ba-772ba09e5be1</v>
    <v>en-GB</v>
    <v>Map</v>
  </rv>
  <rv s="0">
    <v>536870912</v>
    <v>Colorado</v>
    <v>a070c5c2-b22d-41d8-b869-f20e583c4f80</v>
    <v>en-GB</v>
    <v>Map</v>
  </rv>
  <rv s="0">
    <v>536870912</v>
    <v>Connecticut</v>
    <v>b3ca6523-435e-4a3b-8f78-1ad900a52cf8</v>
    <v>en-GB</v>
    <v>Map</v>
  </rv>
  <rv s="0">
    <v>536870912</v>
    <v>Florida</v>
    <v>5fece3f4-e8e8-4159-843e-f725a930ad50</v>
    <v>en-GB</v>
    <v>Map</v>
  </rv>
  <rv s="0">
    <v>536870912</v>
    <v>Georgia</v>
    <v>84604bc7-2c47-4f8d-8ea5-b6ac8c018a20</v>
    <v>en-GB</v>
    <v>Map</v>
  </rv>
  <rv s="0">
    <v>536870912</v>
    <v>Hawaii</v>
    <v>b6f01eaf-aecf-44f6-b64d-1f6e982365c3</v>
    <v>en-GB</v>
    <v>Map</v>
  </rv>
  <rv s="0">
    <v>536870912</v>
    <v>Idaho</v>
    <v>ecd30387-20fa-4523-9045-e2860154b5e9</v>
    <v>en-GB</v>
    <v>Map</v>
  </rv>
  <rv s="0">
    <v>536870912</v>
    <v>Illinois</v>
    <v>4131acb8-628a-4241-8920-ca79eab9dade</v>
    <v>en-GB</v>
    <v>Map</v>
  </rv>
  <rv s="0">
    <v>536870912</v>
    <v>Indiana</v>
    <v>109f7e5a-efbb-4953-b4b8-cb812ce1ff5d</v>
    <v>en-GB</v>
    <v>Map</v>
  </rv>
  <rv s="0">
    <v>536870912</v>
    <v>Iowa</v>
    <v>77850824-b07a-487a-af58-37f9949afc27</v>
    <v>en-GB</v>
    <v>Map</v>
  </rv>
  <rv s="0">
    <v>536870912</v>
    <v>Kansas</v>
    <v>6e527b71-bd3e-4bc1-b1c0-59d288b4fd5e</v>
    <v>en-GB</v>
    <v>Map</v>
  </rv>
  <rv s="0">
    <v>536870912</v>
    <v>Kentucky</v>
    <v>108dfd18-4626-481a-8dfa-18f64e6eac84</v>
    <v>en-GB</v>
    <v>Map</v>
  </rv>
  <rv s="0">
    <v>536870912</v>
    <v>Louisiana</v>
    <v>0ca1e87f-e2f6-43fb-8deb-d22bd09a9cae</v>
    <v>en-GB</v>
    <v>Map</v>
  </rv>
  <rv s="0">
    <v>536870912</v>
    <v>Maine</v>
    <v>d62dd683-9cf9-4db9-a497-d810d529592b</v>
    <v>en-GB</v>
    <v>Map</v>
  </rv>
  <rv s="0">
    <v>536870912</v>
    <v>Maryland</v>
    <v>4c472f4d-06a8-4d90-8bb8-da4d168c73fe</v>
    <v>en-GB</v>
    <v>Map</v>
  </rv>
  <rv s="0">
    <v>536870912</v>
    <v>Massachusetts</v>
    <v>845219d5-3650-4199-b926-964ca27c863c</v>
    <v>en-GB</v>
    <v>Map</v>
  </rv>
  <rv s="0">
    <v>536870912</v>
    <v>Michigan</v>
    <v>162411c2-b757-495d-aa81-93942fae2f7e</v>
    <v>en-GB</v>
    <v>Map</v>
  </rv>
  <rv s="0">
    <v>536870912</v>
    <v>Minnesota</v>
    <v>77f97f6f-7e93-46e5-b486-6198effe8dea</v>
    <v>en-GB</v>
    <v>Map</v>
  </rv>
  <rv s="0">
    <v>536870912</v>
    <v>Mississippi</v>
    <v>6af619ca-217d-49c0-9a86-153fc7fbcd78</v>
    <v>en-GB</v>
    <v>Map</v>
  </rv>
  <rv s="0">
    <v>536870912</v>
    <v>Missouri</v>
    <v>6185f8cb-44e1-4da6-9bf0-b75286aeb591</v>
    <v>en-GB</v>
    <v>Map</v>
  </rv>
  <rv s="0">
    <v>536870912</v>
    <v>Montana</v>
    <v>447d6cd5-53f6-4c8f-bf6c-9ff228415c3b</v>
    <v>en-GB</v>
    <v>Map</v>
  </rv>
  <rv s="0">
    <v>536870912</v>
    <v>Nebraska</v>
    <v>3e64ff5d-6b40-4dbe-91b1-0e554e892496</v>
    <v>en-GB</v>
    <v>Map</v>
  </rv>
  <rv s="0">
    <v>536870912</v>
    <v>Nevada</v>
    <v>c2157d7e-617e-4517-80f8-1b08113afc14</v>
    <v>en-GB</v>
    <v>Map</v>
  </rv>
  <rv s="0">
    <v>536870912</v>
    <v>New Hampshire</v>
    <v>9ca71997-cc97-46eb-8911-fac32f80b0b1</v>
    <v>en-GB</v>
    <v>Map</v>
  </rv>
  <rv s="0">
    <v>536870912</v>
    <v>New Jersey</v>
    <v>05277898-b62b-4878-8632-09d29756a2ff</v>
    <v>en-GB</v>
    <v>Map</v>
  </rv>
  <rv s="0">
    <v>536870912</v>
    <v>New Mexico</v>
    <v>a16d3636-4349-41c7-a77e-89e34b26a8ad</v>
    <v>en-GB</v>
    <v>Map</v>
  </rv>
  <rv s="0">
    <v>536870912</v>
    <v>New York</v>
    <v>caeb7b9a-f5d7-4686-8fb5-cf7628296b13</v>
    <v>en-GB</v>
    <v>Map</v>
  </rv>
  <rv s="0">
    <v>536870912</v>
    <v>North Carolina</v>
    <v>9e2bf053-dd80-4646-8f26-65075e7085c0</v>
    <v>en-GB</v>
    <v>Map</v>
  </rv>
  <rv s="0">
    <v>536870912</v>
    <v>North Dakota</v>
    <v>77fbc744-3efe-4aa9-9e8e-f8034f06b941</v>
    <v>en-GB</v>
    <v>Map</v>
  </rv>
  <rv s="0">
    <v>536870912</v>
    <v>Ohio</v>
    <v>6f3df7da-1ef6-48e3-b2b3-b5b5fce3e846</v>
    <v>en-GB</v>
    <v>Map</v>
  </rv>
  <rv s="0">
    <v>536870912</v>
    <v>Oklahoma</v>
    <v>cbcf556f-952a-4665-bb95-0500b27f9976</v>
    <v>en-GB</v>
    <v>Map</v>
  </rv>
  <rv s="0">
    <v>536870912</v>
    <v>Oregon</v>
    <v>cacd36fd-7c62-43e2-a632-64a2a1811933</v>
    <v>en-GB</v>
    <v>Map</v>
  </rv>
  <rv s="0">
    <v>536870912</v>
    <v>Pennsylvania</v>
    <v>6304580e-c803-4266-818a-971619176547</v>
    <v>en-GB</v>
    <v>Map</v>
  </rv>
  <rv s="0">
    <v>536870912</v>
    <v>Rhode Island</v>
    <v>65a08f52-b469-4f7c-8353-9b3c0b2a5752</v>
    <v>en-GB</v>
    <v>Map</v>
  </rv>
  <rv s="0">
    <v>536870912</v>
    <v>South Carolina</v>
    <v>810015e8-b10b-4232-9e2c-de87a67bd26e</v>
    <v>en-GB</v>
    <v>Map</v>
  </rv>
  <rv s="0">
    <v>536870912</v>
    <v>South Dakota</v>
    <v>9cee0b65-d357-479e-a066-31c634648f47</v>
    <v>en-GB</v>
    <v>Map</v>
  </rv>
  <rv s="0">
    <v>536870912</v>
    <v>Tennessee</v>
    <v>9bbc9c72-1bf1-4ef6-b66d-a6cdef70f4f3</v>
    <v>en-GB</v>
    <v>Map</v>
  </rv>
  <rv s="0">
    <v>536870912</v>
    <v>Texas</v>
    <v>00a23ccd-3344-461c-8b9f-c2bb55be5815</v>
    <v>en-GB</v>
    <v>Map</v>
  </rv>
  <rv s="0">
    <v>536870912</v>
    <v>Utah</v>
    <v>c6705e44-d27f-4240-95a2-54e802e3b524</v>
    <v>en-GB</v>
    <v>Map</v>
  </rv>
  <rv s="0">
    <v>536870912</v>
    <v>Vermont</v>
    <v>221864cc-447e-4e78-847c-59e485d73bff</v>
    <v>en-GB</v>
    <v>Map</v>
  </rv>
  <rv s="0">
    <v>536870912</v>
    <v>Virginia</v>
    <v>7eee9976-e8a7-472c-ada1-007208abd678</v>
    <v>en-GB</v>
    <v>Map</v>
  </rv>
  <rv s="0">
    <v>536870912</v>
    <v>Washington</v>
    <v>982ad551-fd5d-45df-bd70-bf704dd576e4</v>
    <v>en-GB</v>
    <v>Map</v>
  </rv>
  <rv s="0">
    <v>536870912</v>
    <v>West Virginia</v>
    <v>8a47255a-fae3-4faa-aa32-c6f384cb6c1d</v>
    <v>en-GB</v>
    <v>Map</v>
  </rv>
  <rv s="0">
    <v>536870912</v>
    <v>Wisconsin</v>
    <v>cb4d2853-06f4-4467-8e7c-4e31cbb35cb2</v>
    <v>en-GB</v>
    <v>Map</v>
  </rv>
  <rv s="0">
    <v>536870912</v>
    <v>Wyoming</v>
    <v>bff03ad6-2b7f-400b-a76e-eb9fc4a93961</v>
    <v>en-GB</v>
    <v>Map</v>
  </rv>
  <rv s="0">
    <v>536870912</v>
    <v>American Samoa</v>
    <v>12d04d63-b9b5-855b-0821-b32474a729a4</v>
    <v>en-GB</v>
    <v>Map</v>
  </rv>
  <rv s="0">
    <v>536870912</v>
    <v>Guam</v>
    <v>f842c067-b461-3084-6a3b-6c6c7431fc9a</v>
    <v>en-GB</v>
    <v>Map</v>
  </rv>
  <rv s="0">
    <v>536870912</v>
    <v>Northern Mariana Islands</v>
    <v>f4475436-adda-9ff0-b5fe-6c3dff0e26be</v>
    <v>en-GB</v>
    <v>Map</v>
  </rv>
  <rv s="0">
    <v>536870912</v>
    <v>Puerto Rico</v>
    <v>72752f4d-11d3-5470-b64e-b9e012b0520f</v>
    <v>en-GB</v>
    <v>Map</v>
  </rv>
  <rv s="0">
    <v>536870912</v>
    <v>United States Virgin Islands</v>
    <v>38bd827b-bc00-140e-85be-46a96078429c</v>
    <v>en-GB</v>
    <v>Map</v>
  </rv>
  <rv s="0">
    <v>536870912</v>
    <v>Alaska</v>
    <v>31c4c7a1-54e7-4306-ac9b-f1b02e85bda5</v>
    <v>en-GB</v>
    <v>Map</v>
  </rv>
  <rv s="0">
    <v>536870912</v>
    <v>Arizona</v>
    <v>bf973f46-5962-4997-a7ba-a05f1aa2a9f9</v>
    <v>en-GB</v>
    <v>Map</v>
  </rv>
  <rv s="0">
    <v>536870912</v>
    <v>Delaware</v>
    <v>8ad617cc-3d7a-4b3c-a787-098de959ccc4</v>
    <v>en-GB</v>
    <v>Map</v>
  </rv>
  <rv s="3">
    <v>32</v>
  </rv>
  <rv s="1">
    <fb>9.5866513904898809E-2</fb>
    <v>23</v>
  </rv>
  <rv s="3">
    <v>33</v>
  </rv>
  <rv s="1">
    <fb>0.36599999999999999</fb>
    <v>23</v>
  </rv>
  <rv s="1">
    <fb>0.14699999999999999</fb>
    <v>31</v>
  </rv>
  <rv s="1">
    <fb>270663028</fb>
    <v>24</v>
  </rv>
  <rv s="5">
    <v>#VALUE!</v>
    <v>90</v>
    <v>17</v>
    <v>United States</v>
    <v>19</v>
    <v>20</v>
    <v>Map</v>
    <v>21</v>
    <v>91</v>
    <v>en-GB</v>
    <v>5232ed96-85b1-2edb-12c6-63e6c597a1de</v>
    <v>536870912</v>
    <v>1</v>
    <v>US</v>
    <v>534</v>
    <v>535</v>
    <v>536</v>
    <v>537</v>
    <v>538</v>
    <v>539</v>
    <v>540</v>
    <v>541</v>
    <v>542</v>
    <v>USD</v>
    <v>The United States of America, commonly known as the United States or America, is a country primarily located in North America. It is a federation of 50 states, a federal capital district, and 326 Indian reservations. Outside the union of states, ...</v>
    <v>543</v>
    <v>544</v>
    <v>545</v>
    <v>546</v>
    <v>547</v>
    <v>548</v>
    <v>549</v>
    <v>550</v>
    <v>551</v>
    <v>552</v>
    <v>553</v>
    <v>558</v>
    <v>559</v>
    <v>560</v>
    <v>561</v>
    <v>562</v>
    <v>563</v>
    <v>United States</v>
    <v>The Star-Spangled Banner</v>
    <v>31</v>
    <v>the United States of America</v>
    <v>564</v>
    <v>565</v>
    <v>566</v>
    <v>567</v>
    <v>568</v>
    <v>569</v>
    <v>570</v>
    <v>571</v>
    <v>215</v>
    <v>572</v>
    <v>573</v>
    <v>629</v>
    <v>630</v>
    <v>631</v>
    <v>632</v>
    <v>633</v>
    <v>United States</v>
    <v>634</v>
    <v>mdp/vdpid/244</v>
  </rv>
  <rv s="1">
    <fb>177</fb>
    <v>24</v>
  </rv>
  <rv s="1">
    <fb>4690</fb>
    <v>24</v>
  </rv>
  <rv s="0">
    <v>536870912</v>
    <v>United States of America</v>
    <v>5232ed96-85b1-2edb-12c6-63e6c597a1de</v>
    <v>en-GB</v>
    <v>Map</v>
  </rv>
  <rv s="1">
    <fb>273390</fb>
    <v>24</v>
  </rv>
  <rv s="1">
    <fb>313718</fb>
    <v>24</v>
  </rv>
  <rv s="2">
    <v>12</v>
    <v>21</v>
    <v>92</v>
    <v>7</v>
    <v>0</v>
    <v>Image of Washington, D.C.</v>
  </rv>
  <rv s="0">
    <v>805306368</v>
    <v>Muriel Bowser (Mayor)</v>
    <v>ba0efeff-89d3-9653-396a-5cc380b1d241</v>
    <v>en-GB</v>
    <v>Generic</v>
  </rv>
  <rv s="3">
    <v>34</v>
  </rv>
  <rv s="4">
    <v>https://www.bing.com/search?q=washington%2c+d.c.&amp;form=skydnc</v>
    <v>Learn more on Bing</v>
  </rv>
  <rv s="1">
    <fb>1327</fb>
    <v>30</v>
  </rv>
  <rv s="1">
    <fb>70848</fb>
    <v>30</v>
  </rv>
  <rv s="1">
    <fb>475800</fb>
    <v>30</v>
  </rv>
  <rv s="1">
    <fb>2.2200000000000002</fb>
    <v>25</v>
  </rv>
  <rv s="1">
    <fb>689545</fb>
    <v>24</v>
  </rv>
  <rv s="1">
    <fb>0.13200000000000001</fb>
    <v>23</v>
  </rv>
  <rv s="1">
    <fb>0.115</fb>
    <v>23</v>
  </rv>
  <rv s="1">
    <fb>6.0000000000000001E-3</fb>
    <v>98</v>
  </rv>
  <rv s="1">
    <fb>4.2000000000000003E-2</fb>
    <v>23</v>
  </rv>
  <rv s="1">
    <fb>0.54600000000000004</fb>
    <v>23</v>
  </rv>
  <rv s="1">
    <fb>0.48299999999999998</fb>
    <v>23</v>
  </rv>
  <rv s="1">
    <fb>0.14099999999999999</fb>
    <v>23</v>
  </rv>
  <rv s="1">
    <fb>0.89300000000000002</fb>
    <v>23</v>
  </rv>
  <rv s="1">
    <fb>0.106</fb>
    <v>23</v>
  </rv>
  <rv s="1">
    <fb>0.68299999999999994</fb>
    <v>23</v>
  </rv>
  <rv s="1">
    <fb>2E-3</fb>
    <v>23</v>
  </rv>
  <rv s="1">
    <fb>8.3000000000000004E-2</fb>
    <v>23</v>
  </rv>
  <rv s="1">
    <fb>2.7000000000000003E-2</fb>
    <v>23</v>
  </rv>
  <rv s="1">
    <fb>0.17600000000000002</fb>
    <v>23</v>
  </rv>
  <rv s="1">
    <fb>6.4000000000000001E-2</fb>
    <v>23</v>
  </rv>
  <rv s="1">
    <fb>0.441</fb>
    <v>23</v>
  </rv>
  <rv s="3">
    <v>35</v>
  </rv>
  <rv s="10">
    <v>#VALUE!</v>
    <v>95</v>
    <v>96</v>
    <v>Washington, D.C.</v>
    <v>19</v>
    <v>20</v>
    <v>Map</v>
    <v>21</v>
    <v>97</v>
    <v>en-GB</v>
    <v>216726d1-8987-06d3-5eff-823da05c3d3c</v>
    <v>536870912</v>
    <v>1</v>
    <v>US-DC</v>
    <v>636</v>
    <v>637</v>
    <v>638</v>
    <v>Washington, D.C., formally the District of Columbia and commonly called Washington or D.C., is the capital city and the federal district of the United States. The city is located on the east bank of the Potomac River, which forms its ...</v>
    <v>639</v>
    <v>640</v>
    <v>641</v>
    <v>643</v>
    <v>644</v>
    <v>645</v>
    <v>646</v>
    <v>647</v>
    <v>Washington, D.C.</v>
    <v>648</v>
    <v>649</v>
    <v>650</v>
    <v>651</v>
    <v>652</v>
    <v>653</v>
    <v>654</v>
    <v>655</v>
    <v>656</v>
    <v>657</v>
    <v>658</v>
    <v>659</v>
    <v>660</v>
    <v>661</v>
    <v>662</v>
    <v>663</v>
    <v>664</v>
    <v>665</v>
    <v>666</v>
    <v>Washington, D.C.</v>
    <v>mdp/vdpid/9130</v>
  </rv>
  <rv s="1">
    <fb>1213.369839</fb>
    <v>24</v>
  </rv>
  <rv s="2">
    <v>13</v>
    <v>21</v>
    <v>99</v>
    <v>7</v>
    <v>0</v>
    <v>Image of New York City</v>
  </rv>
  <rv s="1">
    <fb>40.700000000000003</fb>
    <v>36</v>
  </rv>
  <rv s="0">
    <v>805306368</v>
    <v>Eric Adams (Mayor)</v>
    <v>d104f492-36f0-3246-f9f7-c35dae370b2c</v>
    <v>en-GB</v>
    <v>Generic</v>
  </rv>
  <rv s="3">
    <v>36</v>
  </rv>
  <rv s="4">
    <v>https://www.bing.com/search?q=new+york+city&amp;form=skydnc</v>
    <v>Learn more on Bing</v>
  </rv>
  <rv s="1">
    <fb>-74</fb>
    <v>36</v>
  </rv>
  <rv s="1">
    <fb>8804190</fb>
    <v>24</v>
  </rv>
  <rv s="11">
    <v>#VALUE!</v>
    <v>100</v>
    <v>101</v>
    <v>New York City</v>
    <v>19</v>
    <v>20</v>
    <v>Map</v>
    <v>21</v>
    <v>45</v>
    <v>en-GB</v>
    <v>60d5dc2b-c915-460b-b722-c9e3485499ca</v>
    <v>536870912</v>
    <v>1</v>
    <v>602</v>
    <v>668</v>
    <v>638</v>
    <v>New York, often called New York City or simply NYC, is the most populous city in the United States, located at the southern tip of New York State on one of the world's largest natural harbors. The city comprises five boroughs, each of which is ...</v>
    <v>669</v>
    <v>670</v>
    <v>672</v>
    <v>673</v>
    <v>674</v>
    <v>New York City</v>
    <v>675</v>
    <v>666</v>
    <v>New York City</v>
    <v>mdp/vdpid/5487505297524129794</v>
  </rv>
  <rv s="1">
    <fb>141300</fb>
    <v>24</v>
  </rv>
  <rv s="1">
    <fb>33711</fb>
    <v>24</v>
  </rv>
  <rv s="0">
    <v>536870912</v>
    <v>Albany</v>
    <v>62ca8245-972e-448d-af38-345d4a958798</v>
    <v>en-GB</v>
    <v>Map</v>
  </rv>
  <rv s="1">
    <fb>7262279</fb>
    <v>24</v>
  </rv>
  <rv s="1">
    <fb>8231687</fb>
    <v>24</v>
  </rv>
  <rv s="2">
    <v>14</v>
    <v>21</v>
    <v>102</v>
    <v>7</v>
    <v>0</v>
    <v>Image of New York</v>
  </rv>
  <rv s="0">
    <v>805306368</v>
    <v>Kathy Hochul (Governor)</v>
    <v>df92839d-3205-3454-b70c-aeefc37041a6</v>
    <v>en-GB</v>
    <v>Generic</v>
  </rv>
  <rv s="0">
    <v>805306368</v>
    <v>Antonio Delgado (Lieutenant governor)</v>
    <v>c20a119d-42bf-2146-a5a5-f4ec19b8a648</v>
    <v>en-GB</v>
    <v>Generic</v>
  </rv>
  <rv s="0">
    <v>805306368</v>
    <v>Chuck Schumer (Senate)</v>
    <v>d606edaa-bebe-be4b-5e66-17b8a58806b2</v>
    <v>en-GB</v>
    <v>Generic</v>
  </rv>
  <rv s="0">
    <v>805306368</v>
    <v>Kirsten Gillibrand (Senate)</v>
    <v>ae592704-1bd7-e270-aa09-cb6ec83b3467</v>
    <v>en-GB</v>
    <v>Generic</v>
  </rv>
  <rv s="3">
    <v>37</v>
  </rv>
  <rv s="4">
    <v>https://www.bing.com/search?q=new+york+state&amp;form=skydnc</v>
    <v>Learn more on Bing</v>
  </rv>
  <rv s="1">
    <fb>1132</fb>
    <v>30</v>
  </rv>
  <rv s="1">
    <fb>59269</fb>
    <v>30</v>
  </rv>
  <rv s="1">
    <fb>283400</fb>
    <v>30</v>
  </rv>
  <rv s="1">
    <fb>2.63</fb>
    <v>25</v>
  </rv>
  <rv s="1">
    <fb>20201249</fb>
    <v>24</v>
  </rv>
  <rv s="1">
    <fb>1.9E-2</fb>
    <v>23</v>
  </rv>
  <rv s="1">
    <fb>0.15</fb>
    <v>23</v>
  </rv>
  <rv s="1">
    <fb>0.01</fb>
    <v>98</v>
  </rv>
  <rv s="1">
    <fb>8.8000000000000009E-2</fb>
    <v>23</v>
  </rv>
  <rv s="1">
    <fb>0.34200000000000003</fb>
    <v>23</v>
  </rv>
  <rv s="1">
    <fb>0.85599999999999998</fb>
    <v>23</v>
  </rv>
  <rv s="1">
    <fb>0.188</fb>
    <v>23</v>
  </rv>
  <rv s="1">
    <fb>0.63300000000000001</fb>
    <v>23</v>
  </rv>
  <rv s="1">
    <fb>1E-3</fb>
    <v>23</v>
  </rv>
  <rv s="1">
    <fb>7.400000000000001E-2</fb>
    <v>23</v>
  </rv>
  <rv s="1">
    <fb>0.21299999999999999</fb>
    <v>23</v>
  </rv>
  <rv s="1">
    <fb>0.06</fb>
    <v>23</v>
  </rv>
  <rv s="1">
    <fb>0.70099999999999996</fb>
    <v>23</v>
  </rv>
  <rv s="12">
    <v>#VALUE!</v>
    <v>105</v>
    <v>106</v>
    <v>New York</v>
    <v>19</v>
    <v>20</v>
    <v>Map</v>
    <v>21</v>
    <v>97</v>
    <v>en-GB</v>
    <v>caeb7b9a-f5d7-4686-8fb5-cf7628296b13</v>
    <v>536870912</v>
    <v>1</v>
    <v>US-NY</v>
    <v>677</v>
    <v>678</v>
    <v>679</v>
    <v>638</v>
    <v>New York, sometimes called New York State, is a state in the Northeastern region of the United States. A Mid-Atlantic state, New York borders New England, and has an international border with Canada. With almost 19.6 million residents, it is the ...</v>
    <v>680</v>
    <v>681</v>
    <v>682</v>
    <v>553</v>
    <v>687</v>
    <v>688</v>
    <v>689</v>
    <v>690</v>
    <v>691</v>
    <v>New York</v>
    <v>692</v>
    <v>693</v>
    <v>694</v>
    <v>695</v>
    <v>696</v>
    <v>697</v>
    <v>698</v>
    <v>663</v>
    <v>442</v>
    <v>699</v>
    <v>700</v>
    <v>701</v>
    <v>702</v>
    <v>703</v>
    <v>213</v>
    <v>704</v>
    <v>705</v>
    <v>706</v>
    <v>666</v>
    <v>New York</v>
    <v>mdp/vdpid/23161</v>
  </rv>
  <rv s="1">
    <fb>184827</fb>
    <v>24</v>
  </rv>
  <rv s="1">
    <fb>44077</fb>
    <v>24</v>
  </rv>
  <rv s="0">
    <v>536870912</v>
    <v>Olympia</v>
    <v>25db44e7-f2cd-390a-3d28-310cf208511a</v>
    <v>en-GB</v>
    <v>Map</v>
  </rv>
  <rv s="1">
    <fb>2668912</fb>
    <v>24</v>
  </rv>
  <rv s="1">
    <fb>3025685</fb>
    <v>24</v>
  </rv>
  <rv s="2">
    <v>15</v>
    <v>21</v>
    <v>107</v>
    <v>7</v>
    <v>0</v>
    <v>Image of Washington</v>
  </rv>
  <rv s="0">
    <v>536870912</v>
    <v>Seattle</v>
    <v>5fbba6b8-85e1-4d41-9444-d9055436e473</v>
    <v>en-GB</v>
    <v>Map</v>
  </rv>
  <rv s="0">
    <v>805306368</v>
    <v>Jay Inslee (Governor)</v>
    <v>5e694b9e-05cf-64fc-d3b6-fb4e84e5137f</v>
    <v>en-GB</v>
    <v>Generic</v>
  </rv>
  <rv s="0">
    <v>805306368</v>
    <v>Denny Heck (Lieutenant governor)</v>
    <v>6546aa9c-5751-8959-d6c9-87392e9c5388</v>
    <v>en-GB</v>
    <v>Generic</v>
  </rv>
  <rv s="0">
    <v>805306368</v>
    <v>Patty Murray (Senate)</v>
    <v>a41f4cf0-ea3a-051a-5f08-9a4a37c32c6f</v>
    <v>en-GB</v>
    <v>Generic</v>
  </rv>
  <rv s="0">
    <v>805306368</v>
    <v>Maria Cantwell (Senate)</v>
    <v>3ef88fef-4a71-bcf5-79f4-52533d720553</v>
    <v>en-GB</v>
    <v>Generic</v>
  </rv>
  <rv s="3">
    <v>38</v>
  </rv>
  <rv s="4">
    <v>https://www.bing.com/search?q=washington+state&amp;form=skydnc</v>
    <v>Learn more on Bing</v>
  </rv>
  <rv s="1">
    <fb>1014</fb>
    <v>30</v>
  </rv>
  <rv s="1">
    <fb>61062</fb>
    <v>30</v>
  </rv>
  <rv s="1">
    <fb>259500</fb>
    <v>30</v>
  </rv>
  <rv s="1">
    <fb>2.56</fb>
    <v>25</v>
  </rv>
  <rv s="1">
    <fb>7705281</fb>
    <v>24</v>
  </rv>
  <rv s="1">
    <fb>8.4000000000000005E-2</fb>
    <v>23</v>
  </rv>
  <rv s="1">
    <fb>1.9E-2</fb>
    <v>98</v>
  </rv>
  <rv s="1">
    <fb>0.32899999999999996</fb>
    <v>23</v>
  </rv>
  <rv s="1">
    <fb>4.0999999999999995E-2</fb>
    <v>23</v>
  </rv>
  <rv s="1">
    <fb>0.13400000000000001</fb>
    <v>23</v>
  </rv>
  <rv s="1">
    <fb>0.90400000000000003</fb>
    <v>23</v>
  </rv>
  <rv s="1">
    <fb>0.124</fb>
    <v>23</v>
  </rv>
  <rv s="1">
    <fb>0.63500000000000001</fb>
    <v>23</v>
  </rv>
  <rv s="1">
    <fb>6.9999999999999993E-3</fb>
    <v>23</v>
  </rv>
  <rv s="1">
    <fb>8.900000000000001E-2</fb>
    <v>23</v>
  </rv>
  <rv s="1">
    <fb>4.5999999999999999E-2</fb>
    <v>23</v>
  </rv>
  <rv s="1">
    <fb>0.80299999999999994</fb>
    <v>23</v>
  </rv>
  <rv s="13">
    <v>#VALUE!</v>
    <v>110</v>
    <v>111</v>
    <v>Washington</v>
    <v>19</v>
    <v>20</v>
    <v>Map</v>
    <v>21</v>
    <v>97</v>
    <v>en-GB</v>
    <v>982ad551-fd5d-45df-bd70-bf704dd576e4</v>
    <v>536870912</v>
    <v>1</v>
    <v>US-WA</v>
    <v>708</v>
    <v>709</v>
    <v>710</v>
    <v>638</v>
    <v>Washington, officially the State of Washington, is a state in the Pacific Northwest region of the United States. It is often referred to as Washington state to distinguish it from the national capital, both named for George Washington. ...</v>
    <v>711</v>
    <v>712</v>
    <v>713</v>
    <v>714</v>
    <v>719</v>
    <v>720</v>
    <v>721</v>
    <v>722</v>
    <v>723</v>
    <v>Washington</v>
    <v>724</v>
    <v>725</v>
    <v>726</v>
    <v>41</v>
    <v>727</v>
    <v>726</v>
    <v>728</v>
    <v>729</v>
    <v>730</v>
    <v>731</v>
    <v>732</v>
    <v>733</v>
    <v>734</v>
    <v>735</v>
    <v>736</v>
    <v>442</v>
    <v>214</v>
    <v>737</v>
    <v>Washington</v>
    <v>mdp/vdpid/35841</v>
  </rv>
  <rv s="2">
    <v>11</v>
    <v>21</v>
    <v>87</v>
    <v>3</v>
    <v>0</v>
    <v>Image of United States</v>
  </rv>
  <rv s="3">
    <v>39</v>
  </rv>
  <rv s="14">
    <v>0</v>
    <v>112</v>
    <v>{3421E08C-BE6B-9743-A341-6EE75B85BC80}</v>
    <v>740</v>
  </rv>
</rvData>
</file>

<file path=xl/richData/rdrichvaluestructure.xml><?xml version="1.0" encoding="utf-8"?>
<rvStructures xmlns="http://schemas.microsoft.com/office/spreadsheetml/2017/richdata" count="15">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rea" t="r"/>
    <k n="Country/region" t="r"/>
    <k n="Description" t="s"/>
    <k n="Image" t="r"/>
    <k n="Latitude" t="r"/>
    <k n="Leader(s)" t="r"/>
    <k n="LearnMoreOnLink" t="r"/>
    <k n="Longitude" t="r"/>
    <k n="Name" t="s"/>
    <k n="Population"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Capital/Major City" t="r"/>
    <k n="Country/region" t="r"/>
    <k n="Description" t="s"/>
    <k n="Image" t="r"/>
    <k n="Largest city" t="r"/>
    <k n="Leader(s)" t="r"/>
    <k n="LearnMoreOnLink" t="r"/>
    <k n="Name" t="s"/>
    <k n="Population"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ountry/region" t="r"/>
    <k n="Description" t="s"/>
    <k n="Households" t="r"/>
    <k n="Housing units" t="r"/>
    <k n="Image"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datasourcecontainer">
    <k n="_CRID" t="i"/>
    <k n="_Display" t="spb"/>
    <k n="%XLUID" t="s"/>
    <k n="Location" t="r"/>
  </s>
</rvStructures>
</file>

<file path=xl/richData/rdsupportingpropertybag.xml><?xml version="1.0" encoding="utf-8"?>
<supportingPropertyBags xmlns="http://schemas.microsoft.com/office/spreadsheetml/2017/richdata2">
  <spbArrays count="10">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Time zone(s)</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Leader(s)</v>
      <v t="s">Country/region</v>
      <v t="s">_SubLabel</v>
      <v t="s">Population</v>
      <v t="s">Area</v>
      <v t="s">Abbreviation</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4">
      <v t="s">Location</v>
      <v t="s">_CRID</v>
      <v t="s">%XLUID</v>
      <v t="s">_Display</v>
    </a>
  </spbArrays>
  <spbData count="113">
    <spb s="0">
      <v xml:space="preserve">data.worldbank.org	</v>
      <v xml:space="preserve">	</v>
      <v xml:space="preserve">http://data.worldbank.org/indicator/FP.CPI.TOTL	</v>
      <v xml:space="preserve">	</v>
    </spb>
    <spb s="0">
      <v xml:space="preserve">Wikipedia	Cia	travel.state.gov	</v>
      <v xml:space="preserve">CC-BY-SA			</v>
      <v xml:space="preserve">http://en.wikipedia.org/wiki/Nigeria	https://www.cia.gov/library/publications/the-world-factbook/geos/ni.html?Transportation	https://travel.state.gov/content/travel/en/international-travel/International-Travel-Country-Information-Pages/Nigeria.html	</v>
      <v xml:space="preserve">http://creativecommons.org/licenses/by-sa/3.0/			</v>
    </spb>
    <spb s="0">
      <v xml:space="preserve">Wikipedia	</v>
      <v xml:space="preserve">CC BY-SA 3.0	</v>
      <v xml:space="preserve">https://en.wikipedia.org/wiki/Nigeria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http://en.wikipedia.org/wiki/Nigeria	</v>
      <v xml:space="preserve">http://creativecommons.org/licenses/by-sa/3.0/	</v>
    </spb>
    <spb s="0">
      <v xml:space="preserve">Cia	</v>
      <v xml:space="preserve">	</v>
      <v xml:space="preserve">https://www.cia.gov/library/publications/the-world-factbook/geos/ni.html?Transportation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2</v>
      <v>3</v>
      <v>2</v>
      <v>2</v>
      <v>2</v>
      <v>4</v>
      <v>2</v>
      <v>2</v>
      <v>4</v>
      <v>2</v>
      <v>2</v>
      <v>5</v>
      <v>6</v>
      <v>1</v>
      <v>5</v>
      <v>7</v>
      <v>2</v>
      <v>5</v>
      <v>8</v>
      <v>9</v>
      <v>10</v>
      <v>5</v>
      <v>5</v>
      <v>2</v>
      <v>5</v>
      <v>11</v>
      <v>12</v>
      <v>13</v>
      <v>14</v>
      <v>5</v>
      <v>1</v>
      <v>5</v>
      <v>5</v>
      <v>5</v>
      <v>5</v>
      <v>5</v>
      <v>5</v>
      <v>5</v>
      <v>5</v>
      <v>5</v>
      <v>5</v>
      <v>15</v>
    </spb>
    <spb s="2">
      <v>0</v>
      <v>Name</v>
      <v>LearnMoreOnLink</v>
    </spb>
    <spb s="3">
      <v>0</v>
      <v>0</v>
      <v>0</v>
    </spb>
    <spb s="4">
      <v>18</v>
      <v>18</v>
      <v>18</v>
    </spb>
    <spb s="5">
      <v>1</v>
      <v>2</v>
    </spb>
    <spb s="6">
      <v>https://www.bing.com</v>
      <v>https://www.bing.com/th?id=Ga%5Cbing_yt.png&amp;w=100&amp;h=40&amp;c=0&amp;pid=0.1</v>
      <v>Powered by Bing</v>
    </spb>
    <spb s="7">
      <v>2019</v>
      <v>2019</v>
      <v>square km</v>
      <v>per thousand (2018)</v>
      <v>2021</v>
      <v>2019</v>
      <v>2018</v>
      <v>per liter (2016)</v>
      <v>2019</v>
      <v>years (2018)</v>
      <v>2013</v>
      <v>per thousand (2018)</v>
      <v>2019</v>
      <v>2017</v>
      <v>2016</v>
      <v>2019</v>
      <v>2016</v>
      <v>2018</v>
      <v>kilotons per year (2016)</v>
      <v>deaths per 100,000 (2017)</v>
      <v>kWh (2014)</v>
      <v>2014</v>
      <v>2019</v>
      <v>2009</v>
      <v>2009</v>
      <v>2009</v>
      <v>2009</v>
      <v>2009</v>
      <v>2015</v>
      <v>2009</v>
      <v>2009</v>
      <v>2016</v>
      <v>2011</v>
      <v>2019</v>
    </spb>
    <spb s="8">
      <v>3</v>
    </spb>
    <spb s="8">
      <v>4</v>
    </spb>
    <spb s="8">
      <v>5</v>
    </spb>
    <spb s="8">
      <v>6</v>
    </spb>
    <spb s="8">
      <v>7</v>
    </spb>
    <spb s="8">
      <v>8</v>
    </spb>
    <spb s="8">
      <v>9</v>
    </spb>
    <spb s="8">
      <v>10</v>
    </spb>
    <spb s="8">
      <v>11</v>
    </spb>
    <spb s="0">
      <v xml:space="preserve">Wikipedia	</v>
      <v xml:space="preserve">CC BY-SA 3.0	</v>
      <v xml:space="preserve">https://en.wikipedia.org/wiki/Lagos	</v>
      <v xml:space="preserve">https://creativecommons.org/licenses/by-sa/3.0	</v>
    </spb>
    <spb s="9">
      <v>32</v>
      <v>32</v>
      <v>32</v>
      <v>32</v>
      <v>32</v>
      <v>32</v>
      <v>32</v>
      <v>32</v>
      <v>32</v>
    </spb>
    <spb s="2">
      <v>1</v>
      <v>Name</v>
      <v>LearnMoreOnLink</v>
    </spb>
    <spb s="10">
      <v>square km</v>
      <v>2022</v>
    </spb>
    <spb s="8">
      <v>12</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https://en.wikipedia.org/wiki/France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1">
      <v>0</v>
      <v>37</v>
      <v>38</v>
      <v>38</v>
      <v>3</v>
      <v>38</v>
      <v>38</v>
      <v>38</v>
      <v>39</v>
      <v>38</v>
      <v>38</v>
      <v>39</v>
      <v>38</v>
      <v>38</v>
      <v>40</v>
      <v>6</v>
      <v>37</v>
      <v>40</v>
      <v>7</v>
      <v>38</v>
      <v>40</v>
      <v>8</v>
      <v>9</v>
      <v>10</v>
      <v>40</v>
      <v>40</v>
      <v>38</v>
      <v>40</v>
      <v>11</v>
      <v>12</v>
      <v>13</v>
      <v>14</v>
      <v>40</v>
      <v>37</v>
      <v>40</v>
      <v>40</v>
      <v>40</v>
      <v>40</v>
      <v>40</v>
      <v>40</v>
      <v>40</v>
      <v>40</v>
      <v>40</v>
      <v>40</v>
      <v>15</v>
    </spb>
    <spb s="7">
      <v>2019</v>
      <v>2019</v>
      <v>square km</v>
      <v>per thousand (2018)</v>
      <v>2021</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v>
      <v xml:space="preserve">CC BY-SA 3.0	</v>
      <v xml:space="preserve">https://en.wikipedia.org/wiki/Paris	</v>
      <v xml:space="preserve">https://creativecommons.org/licenses/by-sa/3.0	</v>
    </spb>
    <spb s="9">
      <v>43</v>
      <v>43</v>
      <v>43</v>
      <v>43</v>
      <v>43</v>
      <v>43</v>
      <v>43</v>
      <v>43</v>
      <v>43</v>
    </spb>
    <spb s="10">
      <v>square km</v>
      <v>2020</v>
    </spb>
    <spb s="0">
      <v xml:space="preserve">Wikipedia	Cia	travel.state.gov	</v>
      <v xml:space="preserve">CC-BY-SA			</v>
      <v xml:space="preserve">http://en.wikipedia.org/wiki/Kenya	https://www.cia.gov/library/publications/the-world-factbook/geos/ke.html?Transportation	https://travel.state.gov/content/travel/en/international-travel/International-Travel-Country-Information-Pages/Kenya.html	</v>
      <v xml:space="preserve">http://creativecommons.org/licenses/by-sa/3.0/			</v>
    </spb>
    <spb s="0">
      <v xml:space="preserve">Wikipedia	</v>
      <v xml:space="preserve">CC BY-SA 3.0	</v>
      <v xml:space="preserve">https://en.wikipedia.org/wiki/Kenya	</v>
      <v xml:space="preserve">https://creativecommons.org/licenses/by-sa/3.0	</v>
    </spb>
    <spb s="0">
      <v xml:space="preserve">Wikipedia	</v>
      <v xml:space="preserve">CC-BY-SA	</v>
      <v xml:space="preserve">http://en.wikipedia.org/wiki/Kenya	</v>
      <v xml:space="preserve">http://creativecommons.org/licenses/by-sa/3.0/	</v>
    </spb>
    <spb s="0">
      <v xml:space="preserve">Cia	</v>
      <v xml:space="preserve">	</v>
      <v xml:space="preserve">https://www.cia.gov/library/publications/the-world-factbook/geos/ke.html?Transportation	</v>
      <v xml:space="preserve">	</v>
    </spb>
    <spb s="1">
      <v>0</v>
      <v>46</v>
      <v>47</v>
      <v>47</v>
      <v>3</v>
      <v>47</v>
      <v>47</v>
      <v>47</v>
      <v>48</v>
      <v>47</v>
      <v>47</v>
      <v>48</v>
      <v>47</v>
      <v>47</v>
      <v>49</v>
      <v>6</v>
      <v>46</v>
      <v>49</v>
      <v>7</v>
      <v>47</v>
      <v>49</v>
      <v>8</v>
      <v>9</v>
      <v>10</v>
      <v>49</v>
      <v>49</v>
      <v>47</v>
      <v>49</v>
      <v>11</v>
      <v>12</v>
      <v>13</v>
      <v>14</v>
      <v>49</v>
      <v>46</v>
      <v>49</v>
      <v>49</v>
      <v>49</v>
      <v>49</v>
      <v>49</v>
      <v>49</v>
      <v>49</v>
      <v>49</v>
      <v>49</v>
      <v>49</v>
      <v>15</v>
    </spb>
    <spb s="7">
      <v>2018</v>
      <v>2019</v>
      <v>square km</v>
      <v>per thousand (2018)</v>
      <v>2021</v>
      <v>2018</v>
      <v>2018</v>
      <v>per liter (2016)</v>
      <v>2019</v>
      <v>years (2018)</v>
      <v>2018</v>
      <v>per thousand (2018)</v>
      <v>2019</v>
      <v>2017</v>
      <v>2016</v>
      <v>2019</v>
      <v>2016</v>
      <v>2018</v>
      <v>kilotons per year (2016)</v>
      <v>deaths per 100,000 (2017)</v>
      <v>kWh (2014)</v>
      <v>2014</v>
      <v>2019</v>
      <v>2015</v>
      <v>2015</v>
      <v>2015</v>
      <v>2015</v>
      <v>2015</v>
      <v>2015</v>
      <v>2015</v>
      <v>2015</v>
      <v>2016</v>
      <v>2017</v>
      <v>2019</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v>
      <v xml:space="preserve">CC BY-SA 3.0	</v>
      <v xml:space="preserve">https://en.wikipedia.org/wiki/India	</v>
      <v xml:space="preserve">https://creativecommons.org/licenses/by-sa/3.0	</v>
    </spb>
    <spb s="0">
      <v xml:space="preserve">Wikipedia	</v>
      <v xml:space="preserve">CC-BY-SA	</v>
      <v xml:space="preserve">http://en.wikipedia.org/wiki/India	</v>
      <v xml:space="preserve">http://creativecommons.org/licenses/by-sa/3.0/	</v>
    </spb>
    <spb s="0">
      <v xml:space="preserve">Cia	</v>
      <v xml:space="preserve">	</v>
      <v xml:space="preserve">https://www.cia.gov/library/publications/the-world-factbook/geos/in.html?Transportation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1">
      <v>0</v>
      <v>52</v>
      <v>53</v>
      <v>53</v>
      <v>3</v>
      <v>53</v>
      <v>53</v>
      <v>53</v>
      <v>54</v>
      <v>53</v>
      <v>53</v>
      <v>54</v>
      <v>53</v>
      <v>53</v>
      <v>55</v>
      <v>6</v>
      <v>56</v>
      <v>55</v>
      <v>7</v>
      <v>53</v>
      <v>55</v>
      <v>8</v>
      <v>9</v>
      <v>10</v>
      <v>55</v>
      <v>55</v>
      <v>53</v>
      <v>55</v>
      <v>11</v>
      <v>12</v>
      <v>13</v>
      <v>14</v>
      <v>55</v>
      <v>56</v>
      <v>55</v>
      <v>55</v>
      <v>55</v>
      <v>55</v>
      <v>55</v>
      <v>55</v>
      <v>55</v>
      <v>55</v>
      <v>55</v>
      <v>55</v>
      <v>15</v>
    </spb>
    <spb s="7">
      <v>2019</v>
      <v>2017</v>
      <v>square km</v>
      <v>per thousand (2018)</v>
      <v>2021</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 BY-SA 3.0	</v>
      <v xml:space="preserve">https://en.wikipedia.org/wiki/Japan	</v>
      <v xml:space="preserve">https://creativecommons.org/licenses/by-sa/3.0	</v>
    </spb>
    <spb s="0">
      <v xml:space="preserve">Wikipedia	</v>
      <v xml:space="preserve">CC-BY-SA	</v>
      <v xml:space="preserve">http://en.wikipedia.org/wiki/Japan	</v>
      <v xml:space="preserve">http://creativecommons.org/licenses/by-sa/3.0/	</v>
    </spb>
    <spb s="0">
      <v xml:space="preserve">Cia	</v>
      <v xml:space="preserve">	</v>
      <v xml:space="preserve">https://www.cia.gov/library/publications/the-world-factbook/geos/ja.html?Transportation	</v>
      <v xml:space="preserve">	</v>
    </spb>
    <spb s="1">
      <v>0</v>
      <v>59</v>
      <v>60</v>
      <v>60</v>
      <v>3</v>
      <v>60</v>
      <v>60</v>
      <v>60</v>
      <v>61</v>
      <v>60</v>
      <v>60</v>
      <v>61</v>
      <v>60</v>
      <v>60</v>
      <v>62</v>
      <v>6</v>
      <v>59</v>
      <v>62</v>
      <v>7</v>
      <v>60</v>
      <v>62</v>
      <v>8</v>
      <v>9</v>
      <v>10</v>
      <v>62</v>
      <v>62</v>
      <v>60</v>
      <v>62</v>
      <v>11</v>
      <v>12</v>
      <v>13</v>
      <v>14</v>
      <v>62</v>
      <v>59</v>
      <v>62</v>
      <v>62</v>
      <v>62</v>
      <v>62</v>
      <v>62</v>
      <v>62</v>
      <v>62</v>
      <v>62</v>
      <v>62</v>
      <v>62</v>
      <v>15</v>
    </spb>
    <spb s="7">
      <v>2019</v>
      <v>2019</v>
      <v>square km</v>
      <v>per thousand (2018)</v>
      <v>2021</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v>
      <v xml:space="preserve">CC BY-SA 3.0	</v>
      <v xml:space="preserve">https://en.wikipedia.org/wiki/Tokyo	</v>
      <v xml:space="preserve">https://creativecommons.org/licenses/by-sa/3.0	</v>
    </spb>
    <spb s="0">
      <v xml:space="preserve">Wikipedia	</v>
      <v xml:space="preserve">CC-BY-SA	</v>
      <v xml:space="preserve">http://en.wikipedia.org/wiki/Tokyo	</v>
      <v xml:space="preserve">http://creativecommons.org/licenses/by-sa/3.0/	</v>
    </spb>
    <spb s="11">
      <v>65</v>
      <v>65</v>
      <v>65</v>
      <v>65</v>
      <v>65</v>
      <v>66</v>
      <v>65</v>
      <v>65</v>
      <v>65</v>
    </spb>
    <spb s="2">
      <v>2</v>
      <v>Name</v>
      <v>LearnMoreOnLink</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Wikipedia	</v>
      <v xml:space="preserve">CC BY-SA 3.0	</v>
      <v xml:space="preserve">https://en.wikipedia.org/wiki/United_Kingdom	</v>
      <v xml:space="preserve">https://creativecommons.org/licenses/by-sa/3.0	</v>
    </spb>
    <spb s="0">
      <v xml:space="preserve">Wikipedia	</v>
      <v xml:space="preserve">CC-BY-SA	</v>
      <v xml:space="preserve">http://en.wikipedia.org/wiki/United_Kingdom	</v>
      <v xml:space="preserve">http://creativecommons.org/licenses/by-sa/3.0/	</v>
    </spb>
    <spb s="0">
      <v xml:space="preserve">Cia	</v>
      <v xml:space="preserve">	</v>
      <v xml:space="preserve">https://www.cia.gov/library/publications/the-world-factbook/geos/uk.html?Transportation	</v>
      <v xml:space="preserve">	</v>
    </spb>
    <spb s="1">
      <v>0</v>
      <v>69</v>
      <v>70</v>
      <v>70</v>
      <v>3</v>
      <v>70</v>
      <v>70</v>
      <v>70</v>
      <v>71</v>
      <v>70</v>
      <v>70</v>
      <v>71</v>
      <v>70</v>
      <v>70</v>
      <v>72</v>
      <v>6</v>
      <v>69</v>
      <v>72</v>
      <v>7</v>
      <v>70</v>
      <v>72</v>
      <v>8</v>
      <v>9</v>
      <v>10</v>
      <v>72</v>
      <v>72</v>
      <v>70</v>
      <v>72</v>
      <v>11</v>
      <v>12</v>
      <v>13</v>
      <v>14</v>
      <v>72</v>
      <v>69</v>
      <v>72</v>
      <v>72</v>
      <v>72</v>
      <v>72</v>
      <v>72</v>
      <v>72</v>
      <v>72</v>
      <v>72</v>
      <v>72</v>
      <v>72</v>
      <v>15</v>
    </spb>
    <spb s="7">
      <v>2019</v>
      <v>2019</v>
      <v>square km</v>
      <v>per thousand (2018)</v>
      <v>2021</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0">
      <v xml:space="preserve">Wikipedia	</v>
      <v xml:space="preserve">CC BY-SA 3.0	</v>
      <v xml:space="preserve">https://en.wikipedia.org/wiki/London	</v>
      <v xml:space="preserve">https://creativecommons.org/licenses/by-sa/3.0	</v>
    </spb>
    <spb s="12">
      <v>75</v>
      <v>75</v>
      <v>75</v>
      <v>75</v>
      <v>75</v>
      <v>75</v>
      <v>75</v>
      <v>75</v>
      <v>75</v>
      <v>75</v>
    </spb>
    <spb s="2">
      <v>3</v>
      <v>Name</v>
      <v>LearnMoreOnLink</v>
    </spb>
    <spb s="10">
      <v>square km</v>
      <v>2021</v>
    </spb>
    <spb s="0">
      <v xml:space="preserve">Wikipedia	Cia	travel.state.gov	</v>
      <v xml:space="preserve">CC-BY-SA			</v>
      <v xml:space="preserve">http://en.wikipedia.org/wiki/Jordan	https://www.cia.gov/library/publications/the-world-factbook/geos/jo.html?Transportation	https://travel.state.gov/content/travel/en/international-travel/International-Travel-Country-Information-Pages/Jordan.html	</v>
      <v xml:space="preserve">http://creativecommons.org/licenses/by-sa/3.0/			</v>
    </spb>
    <spb s="0">
      <v xml:space="preserve">Wikipedia	</v>
      <v xml:space="preserve">CC BY-SA 3.0	</v>
      <v xml:space="preserve">https://en.wikipedia.org/wiki/Jordan	</v>
      <v xml:space="preserve">https://creativecommons.org/licenses/by-sa/3.0	</v>
    </spb>
    <spb s="0">
      <v xml:space="preserve">Wikipedia	</v>
      <v xml:space="preserve">CC-BY-SA	</v>
      <v xml:space="preserve">http://en.wikipedia.org/wiki/Jordan	</v>
      <v xml:space="preserve">http://creativecommons.org/licenses/by-sa/3.0/	</v>
    </spb>
    <spb s="0">
      <v xml:space="preserve">Cia	</v>
      <v xml:space="preserve">	</v>
      <v xml:space="preserve">https://www.cia.gov/library/publications/the-world-factbook/geos/jo.html?Transportation	</v>
      <v xml:space="preserve">	</v>
    </spb>
    <spb s="1">
      <v>0</v>
      <v>79</v>
      <v>80</v>
      <v>80</v>
      <v>3</v>
      <v>80</v>
      <v>80</v>
      <v>80</v>
      <v>81</v>
      <v>80</v>
      <v>80</v>
      <v>81</v>
      <v>80</v>
      <v>80</v>
      <v>82</v>
      <v>6</v>
      <v>79</v>
      <v>82</v>
      <v>7</v>
      <v>80</v>
      <v>82</v>
      <v>8</v>
      <v>9</v>
      <v>10</v>
      <v>82</v>
      <v>82</v>
      <v>80</v>
      <v>82</v>
      <v>11</v>
      <v>12</v>
      <v>13</v>
      <v>14</v>
      <v>82</v>
      <v>79</v>
      <v>82</v>
      <v>82</v>
      <v>82</v>
      <v>82</v>
      <v>82</v>
      <v>82</v>
      <v>82</v>
      <v>82</v>
      <v>82</v>
      <v>82</v>
      <v>15</v>
    </spb>
    <spb s="2">
      <v>4</v>
      <v>Name</v>
      <v>LearnMoreOnLink</v>
    </spb>
    <spb s="7">
      <v>2019</v>
      <v>2019</v>
      <v>square km</v>
      <v>per thousand (2018)</v>
      <v>2021</v>
      <v>2019</v>
      <v>2018</v>
      <v>per liter (2016)</v>
      <v>2019</v>
      <v>years (2018)</v>
      <v>2018</v>
      <v>per thousand (2018)</v>
      <v>2019</v>
      <v>2017</v>
      <v>2016</v>
      <v>2019</v>
      <v>2016</v>
      <v>2017</v>
      <v>kilotons per year (2016)</v>
      <v>deaths per 100,000 (2017)</v>
      <v>kWh (2014)</v>
      <v>2014</v>
      <v>2019</v>
      <v>2010</v>
      <v>2010</v>
      <v>2010</v>
      <v>2010</v>
      <v>2010</v>
      <v>2015</v>
      <v>2010</v>
      <v>2010</v>
      <v>2018</v>
      <v>2018</v>
      <v>2019</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Wikipedia	</v>
      <v xml:space="preserve">CC-BY-SA	</v>
      <v xml:space="preserve">http://en.wikipedia.org/wiki/United_States	</v>
      <v xml:space="preserve">http://creativecommons.org/licenses/by-sa/3.0/	</v>
    </spb>
    <spb s="0">
      <v xml:space="preserve">US Census	</v>
      <v xml:space="preserve">	</v>
      <v xml:space="preserve">https://www.census.gov/popest/data/state/asrh/2014/files/SC-EST2014-AGESEX-CIV.csv	</v>
      <v xml:space="preserve">	</v>
    </spb>
    <spb s="13">
      <v>0</v>
      <v>86</v>
      <v>87</v>
      <v>87</v>
      <v>3</v>
      <v>87</v>
      <v>87</v>
      <v>87</v>
      <v>88</v>
      <v>87</v>
      <v>87</v>
      <v>88</v>
      <v>87</v>
      <v>87</v>
      <v>6</v>
      <v>86</v>
      <v>89</v>
      <v>7</v>
      <v>87</v>
      <v>89</v>
      <v>8</v>
      <v>9</v>
      <v>10</v>
      <v>89</v>
      <v>87</v>
      <v>89</v>
      <v>11</v>
      <v>12</v>
      <v>13</v>
      <v>14</v>
      <v>89</v>
      <v>86</v>
      <v>89</v>
      <v>89</v>
      <v>89</v>
      <v>89</v>
      <v>89</v>
      <v>89</v>
      <v>89</v>
      <v>89</v>
      <v>89</v>
      <v>89</v>
      <v>15</v>
    </spb>
    <spb s="7">
      <v>2019</v>
      <v>2019</v>
      <v>square km</v>
      <v>per thousand (2018)</v>
      <v>2021</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v>
      <v xml:space="preserve">CC BY-SA 3.0	</v>
      <v xml:space="preserve">https://en.wikipedia.org/wiki/Washington,_D.C.	</v>
      <v xml:space="preserve">https://creativecommons.org/licenses/by-sa/3.0	</v>
    </spb>
    <spb s="0">
      <v xml:space="preserve">Wikipedia	</v>
      <v xml:space="preserve">CC-BY-SA	</v>
      <v xml:space="preserve">http://en.wikipedia.org/wiki/Washington,_D.C.	</v>
      <v xml:space="preserve">http://creativecommons.org/licenses/by-sa/3.0/	</v>
    </spb>
    <spb s="0">
      <v xml:space="preserve">Wikipedia	US Census	US Census	</v>
      <v xml:space="preserve">CC-BY-SA			</v>
      <v xml:space="preserve">http://en.wikipedia.org/wiki/Washington,_D.C.	https://www.census.gov/popest/data/state/asrh/2014/files/SC-EST2014-AGESEX-CIV.csv	http://www.census.gov/quickfacts/table/WTN220212/11	</v>
      <v xml:space="preserve">http://creativecommons.org/licenses/by-sa/3.0/			</v>
    </spb>
    <spb s="14">
      <v>92</v>
      <v>92</v>
      <v>89</v>
      <v>92</v>
      <v>92</v>
      <v>92</v>
      <v>93</v>
      <v>89</v>
      <v>92</v>
      <v>89</v>
      <v>94</v>
      <v>89</v>
      <v>89</v>
      <v>89</v>
      <v>89</v>
      <v>94</v>
      <v>89</v>
      <v>89</v>
      <v>89</v>
      <v>89</v>
      <v>89</v>
      <v>89</v>
      <v>89</v>
      <v>89</v>
      <v>89</v>
      <v>94</v>
      <v>89</v>
      <v>89</v>
      <v>89</v>
      <v>89</v>
    </spb>
    <spb s="2">
      <v>5</v>
      <v>Name</v>
      <v>LearnMoreOnLink</v>
    </spb>
    <spb s="15">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13</v>
    </spb>
    <spb s="0">
      <v xml:space="preserve">Wikipedia	</v>
      <v xml:space="preserve">CC BY-SA 3.0	</v>
      <v xml:space="preserve">https://en.wikipedia.org/wiki/New_York_City	</v>
      <v xml:space="preserve">https://creativecommons.org/licenses/by-sa/3.0	</v>
    </spb>
    <spb s="9">
      <v>99</v>
      <v>99</v>
      <v>99</v>
      <v>99</v>
      <v>99</v>
      <v>99</v>
      <v>99</v>
      <v>99</v>
      <v>99</v>
    </spb>
    <spb s="2">
      <v>6</v>
      <v>Name</v>
      <v>LearnMoreOnLink</v>
    </spb>
    <spb s="0">
      <v xml:space="preserve">Wikipedia	</v>
      <v xml:space="preserve">CC BY-SA 3.0	</v>
      <v xml:space="preserve">https://en.wikipedia.org/wiki/New_York_(state)	</v>
      <v xml:space="preserve">https://creativecommons.org/licenses/by-sa/3.0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16">
      <v>102</v>
      <v>102</v>
      <v>89</v>
      <v>102</v>
      <v>102</v>
      <v>102</v>
      <v>103</v>
      <v>102</v>
      <v>89</v>
      <v>102</v>
      <v>89</v>
      <v>104</v>
      <v>102</v>
      <v>89</v>
      <v>89</v>
      <v>89</v>
      <v>89</v>
      <v>104</v>
      <v>89</v>
      <v>89</v>
      <v>89</v>
      <v>89</v>
      <v>89</v>
      <v>89</v>
      <v>89</v>
      <v>89</v>
      <v>89</v>
      <v>104</v>
      <v>89</v>
      <v>89</v>
      <v>89</v>
      <v>89</v>
    </spb>
    <spb s="2">
      <v>7</v>
      <v>Name</v>
      <v>LearnMoreOnLink</v>
    </spb>
    <spb s="0">
      <v xml:space="preserve">Wikipedia	</v>
      <v xml:space="preserve">CC BY-SA 3.0	</v>
      <v xml:space="preserve">https://en.wikipedia.org/wiki/Washington_(state)	</v>
      <v xml:space="preserve">https://creativecommons.org/licenses/by-sa/3.0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16">
      <v>107</v>
      <v>107</v>
      <v>89</v>
      <v>107</v>
      <v>107</v>
      <v>107</v>
      <v>108</v>
      <v>107</v>
      <v>89</v>
      <v>107</v>
      <v>89</v>
      <v>109</v>
      <v>107</v>
      <v>89</v>
      <v>89</v>
      <v>89</v>
      <v>89</v>
      <v>109</v>
      <v>89</v>
      <v>89</v>
      <v>89</v>
      <v>89</v>
      <v>89</v>
      <v>89</v>
      <v>89</v>
      <v>89</v>
      <v>89</v>
      <v>109</v>
      <v>89</v>
      <v>89</v>
      <v>89</v>
      <v>89</v>
    </spb>
    <spb s="2">
      <v>8</v>
      <v>Name</v>
      <v>LearnMoreOnLink</v>
    </spb>
    <spb s="17">
      <v>9</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Area" t="spb"/>
    <k n="Name" t="spb"/>
    <k n="Latitude" t="spb"/>
    <k n="Longitude" t="spb"/>
    <k n="Population" t="spb"/>
    <k n="UniqueName" t="spb"/>
    <k n="Description" t="spb"/>
    <k n="Country/region" t="spb"/>
    <k n="Admin Division 1 (State/province/other)" t="spb"/>
  </s>
  <s>
    <k n="Area" t="s"/>
    <k n="Population" t="s"/>
  </s>
  <s>
    <k n="Area" t="spb"/>
    <k n="Name" t="spb"/>
    <k n="Population" t="spb"/>
    <k n="UniqueName" t="spb"/>
    <k n="Description" t="spb"/>
    <k n="Abbreviation" t="spb"/>
    <k n="Largest city" t="spb"/>
    <k n="Country/region" t="spb"/>
    <k n="Capital/Major City" t="spb"/>
  </s>
  <s>
    <k n="Area" t="spb"/>
    <k n="Name" t="spb"/>
    <k n="Latitude" t="spb"/>
    <k n="Longitude" t="spb"/>
    <k n="Population" t="spb"/>
    <k n="UniqueName" t="spb"/>
    <k n="Description" t="spb"/>
    <k n="Country/region" t="spb"/>
    <k n="Admin Division 1 (State/province/other)" t="spb"/>
    <k n="Admin Division 2 (County/district/other)" t="spb"/>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Households" t="spb"/>
    <k n="Population" t="spb"/>
    <k n="UniqueName" t="spb"/>
    <k n="Description" t="spb"/>
    <k n="Abbreviation" t="spb"/>
    <k n="Housing units" t="spb"/>
    <k n="Country/region" t="spb"/>
    <k n="Building permits" t="spb"/>
    <k n="Median gross rent"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Order" t="spba"/>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3" formatCode="#,##0"/>
    </x:dxf>
    <x:dxf>
      <x:numFmt numFmtId="0" formatCode="General"/>
    </x:dxf>
    <x:dxf>
      <x:numFmt numFmtId="2" formatCode="0.00"/>
    </x:dxf>
    <x:dxf>
      <x:numFmt numFmtId="14" formatCode="0.00%"/>
    </x:dxf>
    <x:dxf>
      <x:numFmt numFmtId="13" formatCode="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6">
      <rpv i="2">0</rpv>
    </rSty>
    <rSty dxfid="5">
      <rpv i="2">#,##0.00</rpv>
    </rSty>
    <rSty dxfid="1">
      <rpv i="2">0.0</rpv>
    </rSty>
    <rSty dxfid="1">
      <rpv i="2">_([$$-en-US]* #,##0.00_);_([$$-en-US]* (#,##0.00);_([$$-en-US]* "-"??_);_(@_)</rpv>
    </rSty>
    <rSty dxfid="1">
      <rpv i="2">_([$$-en-US]* #,##0_);_([$$-en-US]* (#,##0);_([$$-en-US]* "-"_);_(@_)</rpv>
    </rSty>
    <rSty dxfid="3"/>
    <rSty dxfid="1">
      <rpv i="2">0.0000</rpv>
    </rSty>
    <rSty dxfid="4"/>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C7F7C72E-01C8-4511-8352-FD2E52D4E6A4}" sourceName="Country">
  <extLst>
    <x:ext xmlns:x15="http://schemas.microsoft.com/office/spreadsheetml/2010/11/main" uri="{2F2917AC-EB37-4324-AD4E-5DD8C200BD13}">
      <x15:tableSlicerCache tableId="10"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AECB75D6-C1E3-4228-91AF-7696B60736D6}" cache="Slicer_Country" caption="Country"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FF8CB4-25BF-45E2-81E6-B1E9C504C132}" name="Salestable" displayName="Salestable" ref="H5:I20" totalsRowShown="0" headerRowDxfId="91" dataDxfId="90">
  <autoFilter ref="H5:I20" xr:uid="{41FF8CB4-25BF-45E2-81E6-B1E9C504C132}"/>
  <tableColumns count="2">
    <tableColumn id="1" xr3:uid="{E2F87A9D-503A-4177-9141-1E1195AA6B93}" name="Sales person" dataDxfId="89"/>
    <tableColumn id="2" xr3:uid="{8010737D-BA00-4158-949D-7684FC8642E2}" name="Sales" dataDxfId="8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DBF91E-F285-9D44-939E-BD91C8881246}" name="optArgTable" displayName="optArgTable" ref="B7:I398" totalsRowShown="0" headerRowDxfId="87" dataDxfId="86">
  <tableColumns count="8">
    <tableColumn id="1" xr3:uid="{DB638BC4-B7C5-824D-9ADB-BE5FFC52237F}" name="Date" dataDxfId="85"/>
    <tableColumn id="2" xr3:uid="{DE009021-01EA-814D-AE23-60B3368E0F7A}" name="Sales Rep" dataDxfId="84"/>
    <tableColumn id="3" xr3:uid="{7678076C-7E23-9044-911F-F8753097464D}" name="Location" dataDxfId="83"/>
    <tableColumn id="8" xr3:uid="{F2925D6C-D4A3-AD4F-9F18-929F79EE3954}" name="Country" dataDxfId="82"/>
    <tableColumn id="4" xr3:uid="{CFB5F24A-9D96-5C45-9E6B-5B733D176B86}" name="Continent" dataDxfId="81"/>
    <tableColumn id="5" xr3:uid="{9AE1B1E7-C341-8347-986A-EF545CC4FCEE}" name="Product" dataDxfId="80"/>
    <tableColumn id="6" xr3:uid="{B32B0160-DA28-FE46-AE65-EA01D03F8903}" name="Quantity" dataDxfId="79"/>
    <tableColumn id="7" xr3:uid="{5EF555D4-4D49-3841-B173-171C30CE5591}" name="Sales ($)" dataDxfId="7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A48480-ECA0-48BA-86FD-EB921DE7BCB1}" name="SalesReps" displayName="SalesReps" ref="B3:I394" totalsRowShown="0" headerRowDxfId="77" dataDxfId="76">
  <tableColumns count="8">
    <tableColumn id="1" xr3:uid="{18BDB4CE-351D-4F04-8510-D9239F974298}" name="Date" dataDxfId="75"/>
    <tableColumn id="2" xr3:uid="{48E817AA-2201-4827-8C3F-33A54054BC7E}" name="Sales Rep" dataDxfId="74"/>
    <tableColumn id="3" xr3:uid="{0D38A2A1-DA1A-42C6-AB28-683249E1A80B}" name="Location" dataDxfId="73"/>
    <tableColumn id="8" xr3:uid="{F9C15650-45E8-4217-B0E3-7C5BE58AF87A}" name="Country" dataDxfId="72"/>
    <tableColumn id="4" xr3:uid="{7AC3C38B-2917-45F6-B794-C33BD95DA0F9}" name="Continent" dataDxfId="71"/>
    <tableColumn id="5" xr3:uid="{ECC61AB0-D10F-4946-8C88-6533B3DA1132}" name="Product" dataDxfId="70"/>
    <tableColumn id="6" xr3:uid="{5A6A4FF1-DFE4-43FF-B432-64E84CCFD6D9}" name="Quantity" dataDxfId="69"/>
    <tableColumn id="7" xr3:uid="{4A8297F1-DCCF-4159-A574-E745F0938EE7}" name="Sales ($)" dataDxfId="6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C23F1C-F953-4A9A-A992-94CC478C4EEF}" name="Billionaires" displayName="Billionaires" ref="B4:D17" totalsRowShown="0" headerRowDxfId="67" dataDxfId="66">
  <autoFilter ref="B4:D17" xr:uid="{E7C23F1C-F953-4A9A-A992-94CC478C4EEF}"/>
  <tableColumns count="3">
    <tableColumn id="1" xr3:uid="{2D18ACB0-99F8-41D0-94CE-C45A3529226B}" name="Name" dataDxfId="65"/>
    <tableColumn id="2" xr3:uid="{9D001214-3AC4-41AC-8AF8-20E0F8A2F070}" name="Location" dataDxfId="64"/>
    <tableColumn id="3" xr3:uid="{7EA33541-0A19-4408-900F-652891D18D59}" name="Net Worth ($M)" dataDxfId="63"/>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35F08A-5D05-364D-8A42-D539844FF200}" name="DateTab" displayName="DateTab" ref="A3:A22" totalsRowShown="0" headerRowDxfId="62">
  <autoFilter ref="A3:A22" xr:uid="{7B35F08A-5D05-364D-8A42-D539844FF200}">
    <filterColumn colId="0" hiddenButton="1"/>
  </autoFilter>
  <tableColumns count="1">
    <tableColumn id="1" xr3:uid="{D559E98F-29E4-7B4B-8FD3-198CE54D5D24}" name="Date" dataDxfId="6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38399-341C-43D8-922C-D0197F028E52}" name="Footballers" displayName="Footballers" ref="A4:B22" totalsRowShown="0" headerRowDxfId="60" dataDxfId="59">
  <autoFilter ref="A4:B22" xr:uid="{72738399-341C-43D8-922C-D0197F028E52}">
    <filterColumn colId="0" hiddenButton="1"/>
    <filterColumn colId="1" hiddenButton="1"/>
  </autoFilter>
  <tableColumns count="2">
    <tableColumn id="1" xr3:uid="{C3009448-9AB5-4DDA-8DBC-393AF13BEC68}" name="Name" dataDxfId="58"/>
    <tableColumn id="2" xr3:uid="{D0690F23-9827-40BA-B756-3A064C54B360}" name="Cities visited" dataDxfId="57"/>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3A9DCA-FEA9-4643-BFCB-185A157BD0D4}" name="tblhry" displayName="tblhry" ref="B6:C25" totalsRowShown="0" headerRowDxfId="56" dataDxfId="55">
  <autoFilter ref="B6:C25" xr:uid="{E63A9DCA-FEA9-4643-BFCB-185A157BD0D4}"/>
  <tableColumns count="2">
    <tableColumn id="1" xr3:uid="{75ABF542-F374-1E40-A5D0-9B2B66607173}" name="Date" dataDxfId="54"/>
    <tableColumn id="2" xr3:uid="{087F5053-1746-5241-A39C-80375D7AFDB6}" name="Sales" dataDxfId="5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3602A2-CE94-4EA0-AF22-B892270868DB}" name="tblchk" displayName="tblchk" ref="B3:I394" totalsRowShown="0" headerRowDxfId="52" dataDxfId="51">
  <autoFilter ref="B3:I394" xr:uid="{803602A2-CE94-4EA0-AF22-B892270868DB}"/>
  <tableColumns count="8">
    <tableColumn id="1" xr3:uid="{1D3EBE6B-6A15-4275-B02C-18DD5787ED60}" name="Date" dataDxfId="50"/>
    <tableColumn id="2" xr3:uid="{C2C8BEB2-994A-4544-B139-8A7205C30247}" name="Sales Rep" dataDxfId="49"/>
    <tableColumn id="3" xr3:uid="{C32B9AD5-538E-49A1-8AC4-77B328BDBA0F}" name="Location" dataDxfId="48"/>
    <tableColumn id="4" xr3:uid="{1C801011-B73C-45E0-8967-003FFFF8715C}" name="Country" dataDxfId="47"/>
    <tableColumn id="5" xr3:uid="{D5D4B8A6-DC5D-4DF1-B77A-9B28F105D4A7}" name="Continent" dataDxfId="46"/>
    <tableColumn id="6" xr3:uid="{C09B6093-7E06-4528-80FA-F04BA512E569}" name="Product" dataDxfId="45"/>
    <tableColumn id="7" xr3:uid="{BA86BB87-777F-43C0-9046-EEAD3BFD9D0A}" name="Quantity" dataDxfId="44"/>
    <tableColumn id="8" xr3:uid="{7018FD23-4AB9-4547-80DA-519F5794EA61}" name="Sales ($)" dataDxfId="43"/>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FC3CEC-5128-AC47-B5E1-E55E670A9080}" name="simple2" displayName="simple2" ref="B7:I398" totalsRowShown="0" headerRowDxfId="42" dataDxfId="41">
  <tableColumns count="8">
    <tableColumn id="1" xr3:uid="{4C19A7AD-F81E-A742-8B28-338820808B42}" name="Date" dataDxfId="40"/>
    <tableColumn id="2" xr3:uid="{E77AA5D5-6FDF-3B47-88FC-9ADC2D47F618}" name="Sales Rep" dataDxfId="39"/>
    <tableColumn id="3" xr3:uid="{385120E8-A582-C64E-9A82-FD0CEB243E70}" name="Location" dataDxfId="38"/>
    <tableColumn id="8" xr3:uid="{638E4639-22A4-924D-8265-31D8FD47D77B}" name="Country" dataDxfId="37"/>
    <tableColumn id="4" xr3:uid="{7FF1DE1A-75B2-EF4D-9E20-AB55BF5C56DF}" name="Continent" dataDxfId="36"/>
    <tableColumn id="5" xr3:uid="{E0AA2386-7957-3A41-AB10-141A4164632D}" name="Product" dataDxfId="35"/>
    <tableColumn id="6" xr3:uid="{0CE6C399-11A1-C446-80AA-DB6CA0107F75}" name="Quantity" dataDxfId="34"/>
    <tableColumn id="7" xr3:uid="{C869021B-136B-B54E-B38B-D1D49DA82E91}" name="Sales ($)" dataDxfId="3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B883922-52AC-4FDD-81CD-259366F20957}" name="SourceSales" displayName="SourceSales" ref="B3:I394" totalsRowShown="0" headerRowDxfId="32" dataDxfId="31">
  <autoFilter ref="B3:I394" xr:uid="{6DA48480-ECA0-48BA-86FD-EB921DE7BCB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B26FDB-B5E5-4B0C-9A7E-78277DEFB5DF}" name="Date" dataDxfId="30"/>
    <tableColumn id="2" xr3:uid="{AE8E20FC-8298-424D-BAD1-60C2DA8DA5C7}" name="Sales Rep" dataDxfId="29"/>
    <tableColumn id="3" xr3:uid="{82765A12-B9CA-4189-B887-352D2FB05D7B}" name="Location" dataDxfId="28"/>
    <tableColumn id="8" xr3:uid="{32C7B4E7-6461-4F62-A889-756CF30A92A1}" name="Country" dataDxfId="27"/>
    <tableColumn id="4" xr3:uid="{2C4DAF9A-D3AB-4EA3-A731-9AE06637663F}" name="Continent" dataDxfId="26"/>
    <tableColumn id="5" xr3:uid="{5F456657-9EF7-4EEA-B37D-D2AA18A9DA36}" name="Product" dataDxfId="25"/>
    <tableColumn id="6" xr3:uid="{4678A719-D9B7-49AB-AF92-C6CBE81A3CD3}" name="Quantity" dataDxfId="24"/>
    <tableColumn id="7" xr3:uid="{9CAEA063-A9BA-494A-B67F-C6B92AE87CEC}" name="Sales ($)" dataDxfId="2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5F031ED-6B87-40B9-AB22-598E6FE9A9F5}" name="hiddenTable" displayName="hiddenTable" ref="B3:I17" totalsRowShown="0" headerRowDxfId="22" dataDxfId="21" tableBorderDxfId="20">
  <autoFilter ref="B3:I17" xr:uid="{C5F031ED-6B87-40B9-AB22-598E6FE9A9F5}"/>
  <tableColumns count="8">
    <tableColumn id="1" xr3:uid="{8730F4EA-411E-48E6-85E6-671AECCCAE88}" name="Date" dataDxfId="19"/>
    <tableColumn id="2" xr3:uid="{854B6AF3-160F-483C-9E5F-06F686246AB8}" name="Sales Rep" dataDxfId="18"/>
    <tableColumn id="3" xr3:uid="{240CDE1A-6C93-4421-9322-906EE73EC3EB}" name="Location" dataDxfId="17"/>
    <tableColumn id="4" xr3:uid="{79EACF59-D7DB-4E6E-A5C1-58BDCC093A63}" name="Country" dataDxfId="16"/>
    <tableColumn id="5" xr3:uid="{C1E37896-4D4A-4FC2-9E7A-B33ED18DE6AD}" name="Continent" dataDxfId="15"/>
    <tableColumn id="6" xr3:uid="{7602B9BF-A2FE-4042-BC18-D5B70003E5E1}" name="Product" dataDxfId="14"/>
    <tableColumn id="7" xr3:uid="{12B1246A-1D9B-4EE5-9490-46C872BFB71C}" name="Quantity" dataDxfId="13"/>
    <tableColumn id="8" xr3:uid="{3EACD188-93C9-462E-9C04-55EE4224B67B}" name="Sales ($)" dataDxfId="12"/>
  </tableColumns>
  <tableStyleInfo name="TableStyleLight2" showFirstColumn="0" showLastColumn="0" showRowStripes="0"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5"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BE8871C-413C-446B-BC77-9935B74CD79A}">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2813-124D-4B6C-8BB8-8775468F57AF}">
  <sheetPr codeName="Sheet1">
    <tabColor rgb="FF00B0F0"/>
  </sheetPr>
  <dimension ref="A1:AE18"/>
  <sheetViews>
    <sheetView showGridLines="0" zoomScale="120" zoomScaleNormal="120" workbookViewId="0">
      <selection activeCell="E15" sqref="E15"/>
    </sheetView>
  </sheetViews>
  <sheetFormatPr baseColWidth="10" defaultColWidth="8.83203125" defaultRowHeight="15" x14ac:dyDescent="0.2"/>
  <cols>
    <col min="2" max="2" width="42.1640625" customWidth="1"/>
  </cols>
  <sheetData>
    <row r="1" spans="1:31" ht="37" x14ac:dyDescent="0.2">
      <c r="A1" s="40" t="s">
        <v>174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3" spans="1:31" ht="22" x14ac:dyDescent="0.3">
      <c r="B3" s="41" t="s">
        <v>141</v>
      </c>
    </row>
    <row r="4" spans="1:31" ht="22" x14ac:dyDescent="0.3">
      <c r="B4" s="41" t="s">
        <v>142</v>
      </c>
    </row>
    <row r="5" spans="1:31" ht="22" x14ac:dyDescent="0.3">
      <c r="B5" s="41" t="s">
        <v>143</v>
      </c>
    </row>
    <row r="6" spans="1:31" ht="22" x14ac:dyDescent="0.3">
      <c r="B6" s="41" t="s">
        <v>157</v>
      </c>
    </row>
    <row r="7" spans="1:31" ht="19" x14ac:dyDescent="0.25">
      <c r="B7" s="50" t="s">
        <v>172</v>
      </c>
    </row>
    <row r="8" spans="1:31" ht="19" x14ac:dyDescent="0.25">
      <c r="B8" s="50" t="s">
        <v>147</v>
      </c>
    </row>
    <row r="9" spans="1:31" ht="19" x14ac:dyDescent="0.25">
      <c r="B9" s="50" t="s">
        <v>158</v>
      </c>
    </row>
    <row r="10" spans="1:31" ht="22" x14ac:dyDescent="0.3">
      <c r="B10" s="86" t="s">
        <v>264</v>
      </c>
    </row>
    <row r="11" spans="1:31" ht="22" x14ac:dyDescent="0.3">
      <c r="B11" s="86" t="s">
        <v>265</v>
      </c>
    </row>
    <row r="12" spans="1:31" ht="22" x14ac:dyDescent="0.3">
      <c r="B12" s="41" t="s">
        <v>146</v>
      </c>
    </row>
    <row r="13" spans="1:31" ht="22" x14ac:dyDescent="0.3">
      <c r="B13" s="41" t="s">
        <v>171</v>
      </c>
    </row>
    <row r="14" spans="1:31" ht="22" x14ac:dyDescent="0.3">
      <c r="B14" s="41" t="s">
        <v>266</v>
      </c>
    </row>
    <row r="15" spans="1:31" ht="22" x14ac:dyDescent="0.3">
      <c r="B15" s="41" t="s">
        <v>267</v>
      </c>
    </row>
    <row r="16" spans="1:31" ht="22" x14ac:dyDescent="0.3">
      <c r="B16" s="41" t="s">
        <v>144</v>
      </c>
    </row>
    <row r="17" spans="2:2" ht="22" x14ac:dyDescent="0.3">
      <c r="B17" s="41" t="s">
        <v>145</v>
      </c>
    </row>
    <row r="18" spans="2:2" ht="22" x14ac:dyDescent="0.3">
      <c r="B18"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982A-1673-4D2D-96A9-FA67B47FD9CB}">
  <sheetPr codeName="Sheet2">
    <tabColor theme="9" tint="-0.249977111117893"/>
  </sheetPr>
  <dimension ref="A1:AE60"/>
  <sheetViews>
    <sheetView showGridLines="0" tabSelected="1" zoomScale="110" zoomScaleNormal="110" workbookViewId="0">
      <pane ySplit="4" topLeftCell="A5" activePane="bottomLeft" state="frozen"/>
      <selection pane="bottomLeft" activeCell="C14" sqref="C14"/>
    </sheetView>
  </sheetViews>
  <sheetFormatPr baseColWidth="10" defaultColWidth="8.83203125" defaultRowHeight="15" x14ac:dyDescent="0.2"/>
  <cols>
    <col min="1" max="1" width="22.5" customWidth="1"/>
    <col min="2" max="2" width="88.5" customWidth="1"/>
    <col min="3" max="3" width="12" customWidth="1"/>
    <col min="4" max="4" width="80.83203125" customWidth="1"/>
  </cols>
  <sheetData>
    <row r="1" spans="1:31" ht="37" x14ac:dyDescent="0.2">
      <c r="A1" s="40" t="s">
        <v>92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3" spans="1:31" ht="21" x14ac:dyDescent="0.3">
      <c r="A3" s="21" t="s">
        <v>177</v>
      </c>
    </row>
    <row r="4" spans="1:31" ht="21" x14ac:dyDescent="0.3">
      <c r="A4" s="21" t="s">
        <v>159</v>
      </c>
      <c r="B4" s="17"/>
      <c r="C4" s="17"/>
      <c r="D4" s="17"/>
      <c r="E4" s="17"/>
      <c r="F4" s="17"/>
      <c r="G4" s="17"/>
      <c r="H4" s="17"/>
      <c r="I4" s="17"/>
      <c r="J4" s="17"/>
      <c r="K4" s="17"/>
      <c r="L4" s="17"/>
      <c r="M4" s="17"/>
      <c r="N4" s="17"/>
      <c r="O4" s="17"/>
    </row>
    <row r="5" spans="1:31" ht="20" thickBot="1" x14ac:dyDescent="0.3">
      <c r="A5" s="17"/>
      <c r="B5" s="17"/>
      <c r="C5" s="17"/>
      <c r="D5" s="17"/>
      <c r="E5" s="17"/>
      <c r="F5" s="17"/>
      <c r="G5" s="17"/>
      <c r="H5" s="17"/>
      <c r="I5" s="17"/>
      <c r="J5" s="17"/>
      <c r="K5" s="17"/>
      <c r="L5" s="17"/>
      <c r="M5" s="17"/>
      <c r="N5" s="17"/>
      <c r="O5" s="17"/>
    </row>
    <row r="6" spans="1:31" ht="53" thickBot="1" x14ac:dyDescent="0.3">
      <c r="A6" s="26" t="s">
        <v>93</v>
      </c>
      <c r="B6" s="26" t="s">
        <v>94</v>
      </c>
      <c r="C6" s="17"/>
      <c r="D6" s="39" t="s">
        <v>140</v>
      </c>
      <c r="E6" s="17"/>
      <c r="F6" s="17"/>
      <c r="G6" s="17"/>
      <c r="H6" s="17"/>
      <c r="I6" s="17"/>
      <c r="J6" s="17"/>
      <c r="K6" s="17"/>
      <c r="L6" s="17"/>
      <c r="M6" s="17"/>
      <c r="N6" s="17"/>
      <c r="O6" s="17"/>
    </row>
    <row r="7" spans="1:31" ht="44" x14ac:dyDescent="0.25">
      <c r="A7" s="28" t="s">
        <v>95</v>
      </c>
      <c r="B7" s="29" t="s">
        <v>97</v>
      </c>
      <c r="C7" s="17"/>
      <c r="D7" s="39" t="s">
        <v>175</v>
      </c>
      <c r="E7" s="17"/>
      <c r="F7" s="17"/>
      <c r="G7" s="17"/>
      <c r="H7" s="17"/>
      <c r="I7" s="17"/>
      <c r="J7" s="17"/>
      <c r="K7" s="17"/>
      <c r="L7" s="17"/>
      <c r="M7" s="17"/>
      <c r="N7" s="17"/>
      <c r="O7" s="17"/>
    </row>
    <row r="8" spans="1:31" ht="19" x14ac:dyDescent="0.25">
      <c r="A8" s="30"/>
      <c r="B8" s="31"/>
      <c r="C8" s="17"/>
      <c r="D8" s="17"/>
      <c r="E8" s="17"/>
      <c r="F8" s="17"/>
      <c r="G8" s="17"/>
      <c r="H8" s="17"/>
      <c r="I8" s="17"/>
      <c r="J8" s="17"/>
      <c r="K8" s="17"/>
      <c r="L8" s="17"/>
      <c r="M8" s="17"/>
      <c r="N8" s="17"/>
      <c r="O8" s="17"/>
    </row>
    <row r="9" spans="1:31" ht="45" thickBot="1" x14ac:dyDescent="0.3">
      <c r="A9" s="32" t="s">
        <v>96</v>
      </c>
      <c r="B9" s="33" t="s">
        <v>98</v>
      </c>
      <c r="C9" s="17"/>
      <c r="D9" s="17"/>
      <c r="E9" s="17"/>
      <c r="F9" s="17"/>
      <c r="G9" s="17"/>
      <c r="H9" s="17"/>
      <c r="I9" s="17"/>
      <c r="J9" s="17"/>
      <c r="K9" s="17"/>
      <c r="L9" s="17"/>
      <c r="M9" s="17"/>
      <c r="N9" s="17"/>
      <c r="O9" s="17"/>
    </row>
    <row r="10" spans="1:31" ht="44" x14ac:dyDescent="0.25">
      <c r="A10" s="28" t="s">
        <v>99</v>
      </c>
      <c r="B10" s="29" t="s">
        <v>100</v>
      </c>
      <c r="C10" s="17"/>
      <c r="D10" s="17"/>
      <c r="E10" s="17"/>
      <c r="F10" s="17"/>
      <c r="G10" s="17"/>
      <c r="H10" s="17"/>
      <c r="I10" s="17"/>
      <c r="J10" s="17"/>
      <c r="K10" s="17"/>
      <c r="L10" s="17"/>
      <c r="M10" s="17"/>
      <c r="N10" s="17"/>
      <c r="O10" s="17"/>
    </row>
    <row r="11" spans="1:31" ht="19" x14ac:dyDescent="0.25">
      <c r="A11" s="30"/>
      <c r="B11" s="31"/>
      <c r="C11" s="17"/>
      <c r="D11" s="17"/>
      <c r="E11" s="17"/>
      <c r="F11" s="17"/>
      <c r="G11" s="17"/>
      <c r="H11" s="17"/>
      <c r="I11" s="17"/>
      <c r="J11" s="17"/>
      <c r="K11" s="17"/>
      <c r="L11" s="17"/>
      <c r="M11" s="17"/>
      <c r="N11" s="17"/>
      <c r="O11" s="17"/>
    </row>
    <row r="12" spans="1:31" ht="45" thickBot="1" x14ac:dyDescent="0.3">
      <c r="A12" s="32" t="s">
        <v>96</v>
      </c>
      <c r="B12" s="33" t="s">
        <v>101</v>
      </c>
      <c r="C12" s="17"/>
      <c r="D12" s="17"/>
      <c r="E12" s="17"/>
      <c r="F12" s="17"/>
      <c r="G12" s="17"/>
      <c r="H12" s="17"/>
      <c r="I12" s="17"/>
      <c r="J12" s="17"/>
      <c r="K12" s="17"/>
      <c r="L12" s="17"/>
      <c r="M12" s="17"/>
      <c r="N12" s="17"/>
      <c r="O12" s="17"/>
    </row>
    <row r="13" spans="1:31" ht="22" x14ac:dyDescent="0.25">
      <c r="A13" s="28" t="s">
        <v>102</v>
      </c>
      <c r="B13" s="29" t="s">
        <v>103</v>
      </c>
      <c r="C13" s="17"/>
      <c r="D13" s="17"/>
      <c r="E13" s="17"/>
      <c r="F13" s="17"/>
      <c r="G13" s="17"/>
      <c r="H13" s="17"/>
      <c r="I13" s="17"/>
      <c r="J13" s="17"/>
      <c r="K13" s="17"/>
      <c r="L13" s="17"/>
      <c r="M13" s="17"/>
      <c r="N13" s="17"/>
      <c r="O13" s="17"/>
    </row>
    <row r="14" spans="1:31" ht="19" x14ac:dyDescent="0.25">
      <c r="A14" s="30"/>
      <c r="B14" s="31"/>
      <c r="C14" s="17"/>
      <c r="D14" s="17"/>
      <c r="E14" s="17"/>
      <c r="F14" s="17"/>
      <c r="G14" s="17"/>
      <c r="H14" s="17"/>
      <c r="I14" s="17"/>
      <c r="J14" s="17"/>
      <c r="K14" s="17"/>
      <c r="L14" s="17"/>
      <c r="M14" s="17"/>
      <c r="N14" s="17"/>
      <c r="O14" s="17"/>
    </row>
    <row r="15" spans="1:31" ht="45" thickBot="1" x14ac:dyDescent="0.3">
      <c r="A15" s="32" t="s">
        <v>96</v>
      </c>
      <c r="B15" s="33" t="s">
        <v>104</v>
      </c>
      <c r="C15" s="17"/>
      <c r="D15" s="17"/>
      <c r="E15" s="17"/>
      <c r="F15" s="17"/>
      <c r="G15" s="17"/>
      <c r="H15" s="17"/>
      <c r="I15" s="17"/>
      <c r="J15" s="17"/>
      <c r="K15" s="17"/>
      <c r="L15" s="17"/>
      <c r="M15" s="17"/>
      <c r="N15" s="17"/>
      <c r="O15" s="17"/>
    </row>
    <row r="16" spans="1:31" ht="44" x14ac:dyDescent="0.25">
      <c r="A16" s="28" t="s">
        <v>105</v>
      </c>
      <c r="B16" s="29" t="s">
        <v>106</v>
      </c>
      <c r="C16" s="17"/>
      <c r="D16" s="17"/>
      <c r="E16" s="17"/>
      <c r="F16" s="17"/>
      <c r="G16" s="17"/>
      <c r="H16" s="17"/>
      <c r="I16" s="17"/>
      <c r="J16" s="17"/>
      <c r="K16" s="17"/>
      <c r="L16" s="17"/>
      <c r="M16" s="17"/>
      <c r="N16" s="17"/>
      <c r="O16" s="17"/>
    </row>
    <row r="17" spans="1:15" ht="19" x14ac:dyDescent="0.25">
      <c r="A17" s="30"/>
      <c r="B17" s="31"/>
      <c r="C17" s="17"/>
      <c r="D17" s="17"/>
      <c r="E17" s="17"/>
      <c r="F17" s="17"/>
      <c r="G17" s="17"/>
      <c r="H17" s="17"/>
      <c r="I17" s="17"/>
      <c r="J17" s="17"/>
      <c r="K17" s="17"/>
      <c r="L17" s="17"/>
      <c r="M17" s="17"/>
      <c r="N17" s="17"/>
      <c r="O17" s="17"/>
    </row>
    <row r="18" spans="1:15" ht="67" thickBot="1" x14ac:dyDescent="0.3">
      <c r="A18" s="32" t="s">
        <v>96</v>
      </c>
      <c r="B18" s="33" t="s">
        <v>107</v>
      </c>
      <c r="C18" s="17"/>
      <c r="D18" s="17"/>
      <c r="E18" s="17"/>
      <c r="F18" s="17"/>
      <c r="G18" s="17"/>
      <c r="H18" s="17"/>
      <c r="I18" s="17"/>
      <c r="J18" s="17"/>
      <c r="K18" s="17"/>
      <c r="L18" s="17"/>
      <c r="M18" s="17"/>
      <c r="N18" s="17"/>
      <c r="O18" s="17"/>
    </row>
    <row r="19" spans="1:15" ht="66" x14ac:dyDescent="0.25">
      <c r="A19" s="96" t="s">
        <v>108</v>
      </c>
      <c r="B19" s="29" t="s">
        <v>121</v>
      </c>
      <c r="C19" s="17"/>
      <c r="D19" s="17"/>
      <c r="E19" s="17"/>
      <c r="F19" s="17"/>
      <c r="G19" s="17"/>
      <c r="H19" s="17"/>
      <c r="I19" s="17"/>
      <c r="J19" s="17"/>
      <c r="K19" s="17"/>
      <c r="L19" s="17"/>
      <c r="M19" s="17"/>
      <c r="N19" s="17"/>
      <c r="O19" s="17"/>
    </row>
    <row r="20" spans="1:15" ht="19" x14ac:dyDescent="0.25">
      <c r="A20" s="97"/>
      <c r="B20" s="23"/>
      <c r="C20" s="17"/>
      <c r="D20" s="17"/>
      <c r="E20" s="17"/>
      <c r="F20" s="17"/>
      <c r="G20" s="17"/>
      <c r="H20" s="17"/>
      <c r="I20" s="17"/>
      <c r="J20" s="17"/>
      <c r="K20" s="17"/>
      <c r="L20" s="17"/>
      <c r="M20" s="17"/>
      <c r="N20" s="17"/>
      <c r="O20" s="17"/>
    </row>
    <row r="21" spans="1:15" ht="22" x14ac:dyDescent="0.25">
      <c r="A21" s="97"/>
      <c r="B21" s="34" t="s">
        <v>132</v>
      </c>
      <c r="C21" s="17"/>
      <c r="D21" s="17"/>
      <c r="E21" s="17"/>
      <c r="F21" s="17"/>
      <c r="G21" s="17"/>
      <c r="H21" s="17"/>
      <c r="I21" s="17"/>
      <c r="J21" s="17"/>
      <c r="K21" s="17"/>
      <c r="L21" s="17"/>
      <c r="M21" s="17"/>
      <c r="N21" s="17"/>
      <c r="O21" s="17"/>
    </row>
    <row r="22" spans="1:15" ht="22" x14ac:dyDescent="0.25">
      <c r="A22" s="97"/>
      <c r="B22" s="34" t="s">
        <v>133</v>
      </c>
      <c r="C22" s="17"/>
      <c r="D22" s="17"/>
      <c r="E22" s="17"/>
      <c r="F22" s="17"/>
      <c r="G22" s="17"/>
      <c r="H22" s="17"/>
      <c r="I22" s="17"/>
      <c r="J22" s="17"/>
      <c r="K22" s="17"/>
      <c r="L22" s="17"/>
      <c r="M22" s="17"/>
      <c r="N22" s="17"/>
      <c r="O22" s="17"/>
    </row>
    <row r="23" spans="1:15" ht="22" x14ac:dyDescent="0.25">
      <c r="A23" s="97"/>
      <c r="B23" s="34" t="s">
        <v>134</v>
      </c>
      <c r="C23" s="17"/>
      <c r="D23" s="17"/>
      <c r="E23" s="17"/>
      <c r="F23" s="17"/>
      <c r="G23" s="17"/>
      <c r="H23" s="17"/>
      <c r="I23" s="17"/>
      <c r="J23" s="17"/>
      <c r="K23" s="17"/>
      <c r="L23" s="17"/>
      <c r="M23" s="17"/>
      <c r="N23" s="17"/>
      <c r="O23" s="17"/>
    </row>
    <row r="24" spans="1:15" ht="22" x14ac:dyDescent="0.25">
      <c r="A24" s="97"/>
      <c r="B24" s="34" t="s">
        <v>135</v>
      </c>
      <c r="C24" s="17"/>
      <c r="D24" s="17"/>
      <c r="E24" s="17"/>
      <c r="F24" s="17"/>
      <c r="G24" s="17"/>
      <c r="H24" s="17"/>
      <c r="I24" s="17"/>
      <c r="J24" s="17"/>
      <c r="K24" s="17"/>
      <c r="L24" s="17"/>
      <c r="M24" s="17"/>
      <c r="N24" s="17"/>
      <c r="O24" s="17"/>
    </row>
    <row r="25" spans="1:15" ht="22" x14ac:dyDescent="0.25">
      <c r="A25" s="97"/>
      <c r="B25" s="34" t="s">
        <v>136</v>
      </c>
      <c r="C25" s="17"/>
      <c r="D25" s="17"/>
      <c r="E25" s="17"/>
      <c r="F25" s="17"/>
      <c r="G25" s="17"/>
      <c r="H25" s="17"/>
      <c r="I25" s="17"/>
      <c r="J25" s="17"/>
      <c r="K25" s="17"/>
      <c r="L25" s="17"/>
      <c r="M25" s="17"/>
      <c r="N25" s="17"/>
      <c r="O25" s="17"/>
    </row>
    <row r="26" spans="1:15" ht="19" x14ac:dyDescent="0.25">
      <c r="A26" s="97"/>
      <c r="B26" s="22"/>
      <c r="C26" s="17"/>
      <c r="D26" s="17"/>
      <c r="E26" s="17"/>
      <c r="F26" s="17"/>
      <c r="G26" s="17"/>
      <c r="H26" s="17"/>
      <c r="I26" s="17"/>
      <c r="J26" s="17"/>
      <c r="K26" s="17"/>
      <c r="L26" s="17"/>
      <c r="M26" s="17"/>
      <c r="N26" s="17"/>
      <c r="O26" s="17"/>
    </row>
    <row r="27" spans="1:15" ht="29" x14ac:dyDescent="0.25">
      <c r="A27" s="97"/>
      <c r="B27" s="24" t="s">
        <v>109</v>
      </c>
      <c r="C27" s="17"/>
      <c r="D27" s="17"/>
      <c r="E27" s="17"/>
      <c r="F27" s="17"/>
      <c r="G27" s="17"/>
      <c r="H27" s="17"/>
      <c r="I27" s="17"/>
      <c r="J27" s="17"/>
      <c r="K27" s="17"/>
      <c r="L27" s="17"/>
      <c r="M27" s="17"/>
      <c r="N27" s="17"/>
      <c r="O27" s="17"/>
    </row>
    <row r="28" spans="1:15" ht="20" thickBot="1" x14ac:dyDescent="0.3">
      <c r="A28" s="98"/>
      <c r="B28" s="25"/>
      <c r="C28" s="17"/>
      <c r="D28" s="17"/>
      <c r="E28" s="17"/>
      <c r="F28" s="17"/>
      <c r="G28" s="17"/>
      <c r="H28" s="17"/>
      <c r="I28" s="17"/>
      <c r="J28" s="17"/>
      <c r="K28" s="17"/>
      <c r="L28" s="17"/>
      <c r="M28" s="17"/>
      <c r="N28" s="17"/>
      <c r="O28" s="17"/>
    </row>
    <row r="29" spans="1:15" ht="22" x14ac:dyDescent="0.25">
      <c r="A29" s="96" t="s">
        <v>110</v>
      </c>
      <c r="B29" s="29" t="s">
        <v>111</v>
      </c>
      <c r="C29" s="17"/>
      <c r="D29" s="17"/>
      <c r="E29" s="17"/>
      <c r="F29" s="17"/>
      <c r="G29" s="17"/>
      <c r="H29" s="17"/>
      <c r="I29" s="17"/>
      <c r="J29" s="17"/>
      <c r="K29" s="17"/>
      <c r="L29" s="17"/>
      <c r="M29" s="17"/>
      <c r="N29" s="17"/>
      <c r="O29" s="17"/>
    </row>
    <row r="30" spans="1:15" x14ac:dyDescent="0.2">
      <c r="A30" s="97"/>
      <c r="B30" s="23"/>
    </row>
    <row r="31" spans="1:15" ht="22" x14ac:dyDescent="0.2">
      <c r="A31" s="97"/>
      <c r="B31" s="34" t="s">
        <v>122</v>
      </c>
    </row>
    <row r="32" spans="1:15" ht="22" x14ac:dyDescent="0.2">
      <c r="A32" s="97"/>
      <c r="B32" s="34" t="s">
        <v>123</v>
      </c>
    </row>
    <row r="33" spans="1:2" ht="22" x14ac:dyDescent="0.2">
      <c r="A33" s="97"/>
      <c r="B33" s="34" t="s">
        <v>124</v>
      </c>
    </row>
    <row r="34" spans="1:2" ht="22" x14ac:dyDescent="0.2">
      <c r="A34" s="97"/>
      <c r="B34" s="34" t="s">
        <v>125</v>
      </c>
    </row>
    <row r="35" spans="1:2" ht="22" x14ac:dyDescent="0.2">
      <c r="A35" s="97"/>
      <c r="B35" s="34" t="s">
        <v>126</v>
      </c>
    </row>
    <row r="36" spans="1:2" ht="22" x14ac:dyDescent="0.2">
      <c r="A36" s="97"/>
      <c r="B36" s="34" t="s">
        <v>127</v>
      </c>
    </row>
    <row r="37" spans="1:2" x14ac:dyDescent="0.2">
      <c r="A37" s="97"/>
      <c r="B37" s="22"/>
    </row>
    <row r="38" spans="1:2" ht="17" x14ac:dyDescent="0.2">
      <c r="A38" s="97"/>
      <c r="B38" s="24" t="s">
        <v>112</v>
      </c>
    </row>
    <row r="39" spans="1:2" ht="16" thickBot="1" x14ac:dyDescent="0.25">
      <c r="A39" s="98"/>
      <c r="B39" s="25"/>
    </row>
    <row r="40" spans="1:2" ht="66" x14ac:dyDescent="0.2">
      <c r="A40" s="96" t="s">
        <v>113</v>
      </c>
      <c r="B40" s="29" t="s">
        <v>128</v>
      </c>
    </row>
    <row r="41" spans="1:2" x14ac:dyDescent="0.2">
      <c r="A41" s="97"/>
      <c r="B41" s="23"/>
    </row>
    <row r="42" spans="1:2" ht="23" thickBot="1" x14ac:dyDescent="0.25">
      <c r="A42" s="98"/>
      <c r="B42" s="33" t="s">
        <v>129</v>
      </c>
    </row>
    <row r="43" spans="1:2" ht="44" x14ac:dyDescent="0.2">
      <c r="A43" s="96" t="s">
        <v>114</v>
      </c>
      <c r="B43" s="29" t="s">
        <v>115</v>
      </c>
    </row>
    <row r="44" spans="1:2" ht="19" x14ac:dyDescent="0.2">
      <c r="A44" s="97"/>
      <c r="B44" s="31"/>
    </row>
    <row r="45" spans="1:2" ht="22" x14ac:dyDescent="0.2">
      <c r="A45" s="97"/>
      <c r="B45" s="34" t="s">
        <v>122</v>
      </c>
    </row>
    <row r="46" spans="1:2" ht="22" x14ac:dyDescent="0.2">
      <c r="A46" s="97"/>
      <c r="B46" s="34" t="s">
        <v>123</v>
      </c>
    </row>
    <row r="47" spans="1:2" ht="22" x14ac:dyDescent="0.2">
      <c r="A47" s="97"/>
      <c r="B47" s="34" t="s">
        <v>124</v>
      </c>
    </row>
    <row r="48" spans="1:2" ht="22" x14ac:dyDescent="0.2">
      <c r="A48" s="97"/>
      <c r="B48" s="34" t="s">
        <v>125</v>
      </c>
    </row>
    <row r="49" spans="1:2" ht="22" x14ac:dyDescent="0.2">
      <c r="A49" s="97"/>
      <c r="B49" s="34" t="s">
        <v>126</v>
      </c>
    </row>
    <row r="50" spans="1:2" ht="22" x14ac:dyDescent="0.2">
      <c r="A50" s="97"/>
      <c r="B50" s="34" t="s">
        <v>127</v>
      </c>
    </row>
    <row r="51" spans="1:2" x14ac:dyDescent="0.2">
      <c r="A51" s="97"/>
      <c r="B51" s="22"/>
    </row>
    <row r="52" spans="1:2" ht="17" x14ac:dyDescent="0.2">
      <c r="A52" s="97"/>
      <c r="B52" s="24" t="s">
        <v>116</v>
      </c>
    </row>
    <row r="53" spans="1:2" ht="16" thickBot="1" x14ac:dyDescent="0.25">
      <c r="A53" s="98"/>
      <c r="B53" s="25"/>
    </row>
    <row r="54" spans="1:2" ht="66" x14ac:dyDescent="0.2">
      <c r="A54" s="96" t="s">
        <v>117</v>
      </c>
      <c r="B54" s="29" t="s">
        <v>130</v>
      </c>
    </row>
    <row r="55" spans="1:2" x14ac:dyDescent="0.2">
      <c r="A55" s="97"/>
      <c r="B55" s="23"/>
    </row>
    <row r="56" spans="1:2" ht="23" thickBot="1" x14ac:dyDescent="0.25">
      <c r="A56" s="98"/>
      <c r="B56" s="33" t="s">
        <v>131</v>
      </c>
    </row>
    <row r="57" spans="1:2" ht="44" x14ac:dyDescent="0.2">
      <c r="A57" s="96" t="s">
        <v>118</v>
      </c>
      <c r="B57" s="29" t="s">
        <v>119</v>
      </c>
    </row>
    <row r="58" spans="1:2" x14ac:dyDescent="0.2">
      <c r="A58" s="97"/>
      <c r="B58" s="22"/>
    </row>
    <row r="59" spans="1:2" ht="17" x14ac:dyDescent="0.2">
      <c r="A59" s="97"/>
      <c r="B59" s="24" t="s">
        <v>120</v>
      </c>
    </row>
    <row r="60" spans="1:2" ht="16" thickBot="1" x14ac:dyDescent="0.25">
      <c r="A60" s="98"/>
      <c r="B60" s="27"/>
    </row>
  </sheetData>
  <mergeCells count="6">
    <mergeCell ref="A57:A60"/>
    <mergeCell ref="A19:A28"/>
    <mergeCell ref="A29:A39"/>
    <mergeCell ref="A40:A42"/>
    <mergeCell ref="A43:A53"/>
    <mergeCell ref="A54:A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F03B-46DE-4A00-BF46-499F779C86C8}">
  <sheetPr codeName="Sheet3">
    <tabColor theme="5"/>
  </sheetPr>
  <dimension ref="A1:AD26"/>
  <sheetViews>
    <sheetView showGridLines="0" zoomScale="120" zoomScaleNormal="120" workbookViewId="0">
      <pane ySplit="1" topLeftCell="A2" activePane="bottomLeft" state="frozen"/>
      <selection pane="bottomLeft" activeCell="D6" sqref="D6"/>
    </sheetView>
  </sheetViews>
  <sheetFormatPr baseColWidth="10" defaultColWidth="8.83203125" defaultRowHeight="15" x14ac:dyDescent="0.2"/>
  <cols>
    <col min="1" max="1" width="18.1640625" customWidth="1"/>
    <col min="2" max="2" width="14.6640625" bestFit="1" customWidth="1"/>
    <col min="3" max="3" width="3.6640625" customWidth="1"/>
    <col min="4" max="4" width="14.6640625" customWidth="1"/>
    <col min="5" max="5" width="11.5" bestFit="1" customWidth="1"/>
    <col min="6" max="6" width="16.5" customWidth="1"/>
    <col min="7" max="8" width="16.1640625" customWidth="1"/>
    <col min="9" max="9" width="16.5" customWidth="1"/>
    <col min="10" max="10" width="5.33203125" bestFit="1" customWidth="1"/>
    <col min="11" max="11" width="2.83203125" bestFit="1" customWidth="1"/>
    <col min="12" max="12" width="16.6640625" bestFit="1" customWidth="1"/>
    <col min="13" max="13" width="13.5" customWidth="1"/>
    <col min="14" max="14" width="14.5" customWidth="1"/>
    <col min="15" max="15" width="16" customWidth="1"/>
    <col min="16" max="16" width="12.1640625" customWidth="1"/>
  </cols>
  <sheetData>
    <row r="1" spans="1:30" ht="34" x14ac:dyDescent="0.4">
      <c r="A1" s="49" t="s">
        <v>176</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row>
    <row r="5" spans="1:30" ht="19" x14ac:dyDescent="0.25">
      <c r="A5" s="1" t="s">
        <v>0</v>
      </c>
      <c r="B5" s="1" t="s">
        <v>1</v>
      </c>
      <c r="D5" s="17"/>
      <c r="E5" s="2"/>
      <c r="F5" s="2"/>
      <c r="G5" s="17"/>
      <c r="H5" s="44" t="s">
        <v>0</v>
      </c>
      <c r="I5" s="44" t="s">
        <v>1</v>
      </c>
    </row>
    <row r="6" spans="1:30" ht="19" x14ac:dyDescent="0.25">
      <c r="A6" s="4" t="s">
        <v>2</v>
      </c>
      <c r="B6" s="5">
        <v>2500</v>
      </c>
      <c r="D6" s="72" t="str" cm="1">
        <f t="array" ref="D6:E13">_xlfn.GROUPBY(A6:A20,B6:B20,_xleta.SUM)</f>
        <v>Jack</v>
      </c>
      <c r="E6" s="71">
        <v>7500</v>
      </c>
      <c r="F6" s="54"/>
      <c r="G6" s="17"/>
      <c r="H6" s="45" t="s">
        <v>2</v>
      </c>
      <c r="I6" s="2">
        <v>2500</v>
      </c>
      <c r="L6" s="73" t="str" cm="1">
        <f t="array" ref="L6:M13">_xlfn.GROUPBY(Salestable[Sales person],Salestable[Sales],_xleta.SUM)</f>
        <v>Jack</v>
      </c>
      <c r="M6" s="3">
        <v>9500</v>
      </c>
      <c r="N6" s="17"/>
    </row>
    <row r="7" spans="1:30" ht="19" x14ac:dyDescent="0.25">
      <c r="A7" s="4" t="s">
        <v>3</v>
      </c>
      <c r="B7" s="5">
        <v>2900</v>
      </c>
      <c r="D7" s="17" t="str">
        <v>Jacques</v>
      </c>
      <c r="E7" s="2">
        <v>1400</v>
      </c>
      <c r="F7" s="54"/>
      <c r="G7" s="17"/>
      <c r="H7" s="45" t="s">
        <v>3</v>
      </c>
      <c r="I7" s="2">
        <v>2900</v>
      </c>
      <c r="L7" s="17" t="str">
        <v>Jacques</v>
      </c>
      <c r="M7" s="3">
        <v>1400</v>
      </c>
      <c r="N7" s="66"/>
    </row>
    <row r="8" spans="1:30" ht="19" x14ac:dyDescent="0.25">
      <c r="A8" s="4" t="s">
        <v>4</v>
      </c>
      <c r="B8" s="5">
        <v>1000</v>
      </c>
      <c r="D8" s="17" t="str">
        <v>James</v>
      </c>
      <c r="E8" s="2">
        <v>7500</v>
      </c>
      <c r="F8" s="54"/>
      <c r="G8" s="17"/>
      <c r="H8" s="45" t="s">
        <v>4</v>
      </c>
      <c r="I8" s="2">
        <v>3000</v>
      </c>
      <c r="L8" s="17" t="str">
        <v>James</v>
      </c>
      <c r="M8" s="3">
        <v>7500</v>
      </c>
      <c r="N8" s="66"/>
    </row>
    <row r="9" spans="1:30" ht="19" x14ac:dyDescent="0.25">
      <c r="A9" s="4" t="s">
        <v>4</v>
      </c>
      <c r="B9" s="5">
        <v>2800</v>
      </c>
      <c r="D9" s="17" t="str">
        <v>Jason</v>
      </c>
      <c r="E9" s="2">
        <v>2600</v>
      </c>
      <c r="F9" s="54"/>
      <c r="G9" s="17"/>
      <c r="H9" s="45" t="s">
        <v>4</v>
      </c>
      <c r="I9" s="2">
        <v>2800</v>
      </c>
      <c r="L9" s="17" t="str">
        <v>Jason</v>
      </c>
      <c r="M9" s="3">
        <v>2600</v>
      </c>
      <c r="N9" s="66"/>
    </row>
    <row r="10" spans="1:30" ht="19" x14ac:dyDescent="0.25">
      <c r="A10" s="4" t="s">
        <v>5</v>
      </c>
      <c r="B10" s="5">
        <v>2600</v>
      </c>
      <c r="D10" s="17" t="str">
        <v>Jensen</v>
      </c>
      <c r="E10" s="2">
        <v>1300</v>
      </c>
      <c r="F10" s="54"/>
      <c r="G10" s="17"/>
      <c r="H10" s="45" t="s">
        <v>5</v>
      </c>
      <c r="I10" s="2">
        <v>2600</v>
      </c>
      <c r="L10" s="17" t="str">
        <v>Jensen</v>
      </c>
      <c r="M10" s="3">
        <v>1300</v>
      </c>
      <c r="N10" s="66"/>
    </row>
    <row r="11" spans="1:30" ht="19" x14ac:dyDescent="0.25">
      <c r="A11" s="4" t="s">
        <v>6</v>
      </c>
      <c r="B11" s="5">
        <v>1300</v>
      </c>
      <c r="D11" s="17" t="str">
        <v>John</v>
      </c>
      <c r="E11" s="2">
        <v>6500</v>
      </c>
      <c r="F11" s="54"/>
      <c r="G11" s="17"/>
      <c r="H11" s="45" t="s">
        <v>6</v>
      </c>
      <c r="I11" s="2">
        <v>1300</v>
      </c>
      <c r="L11" s="17" t="str">
        <v>John</v>
      </c>
      <c r="M11" s="3">
        <v>6500</v>
      </c>
      <c r="N11" s="66"/>
    </row>
    <row r="12" spans="1:30" ht="19" x14ac:dyDescent="0.25">
      <c r="A12" s="4" t="s">
        <v>4</v>
      </c>
      <c r="B12" s="5">
        <v>1500</v>
      </c>
      <c r="D12" s="17" t="str">
        <v>Johnson</v>
      </c>
      <c r="E12" s="2">
        <v>2900</v>
      </c>
      <c r="F12" s="54"/>
      <c r="G12" s="17"/>
      <c r="H12" s="45" t="s">
        <v>4</v>
      </c>
      <c r="I12" s="2">
        <v>1500</v>
      </c>
      <c r="L12" s="17" t="str">
        <v>Johnson</v>
      </c>
      <c r="M12" s="3">
        <v>2900</v>
      </c>
      <c r="N12" s="66"/>
    </row>
    <row r="13" spans="1:30" ht="19" x14ac:dyDescent="0.25">
      <c r="A13" s="4" t="s">
        <v>3</v>
      </c>
      <c r="B13" s="5">
        <v>1200</v>
      </c>
      <c r="D13" s="17" t="str">
        <v>Total</v>
      </c>
      <c r="E13" s="2">
        <v>29700</v>
      </c>
      <c r="F13" s="2"/>
      <c r="G13" s="17"/>
      <c r="H13" s="45" t="s">
        <v>3</v>
      </c>
      <c r="I13" s="2">
        <v>1200</v>
      </c>
      <c r="L13" s="17" t="str">
        <v>Total</v>
      </c>
      <c r="M13" s="3">
        <v>31700</v>
      </c>
      <c r="N13" s="66"/>
    </row>
    <row r="14" spans="1:30" ht="19" x14ac:dyDescent="0.25">
      <c r="A14" s="4" t="s">
        <v>2</v>
      </c>
      <c r="B14" s="5">
        <v>2500</v>
      </c>
      <c r="D14" s="17"/>
      <c r="E14" s="2"/>
      <c r="G14" s="17"/>
      <c r="H14" s="45" t="s">
        <v>2</v>
      </c>
      <c r="I14" s="2">
        <v>2500</v>
      </c>
      <c r="L14" s="17"/>
      <c r="M14" s="3"/>
      <c r="N14" s="66"/>
    </row>
    <row r="15" spans="1:30" ht="19" x14ac:dyDescent="0.25">
      <c r="A15" s="4" t="s">
        <v>7</v>
      </c>
      <c r="B15" s="5">
        <v>2900</v>
      </c>
      <c r="G15" s="17"/>
      <c r="H15" s="45" t="s">
        <v>7</v>
      </c>
      <c r="I15" s="2">
        <v>2900</v>
      </c>
    </row>
    <row r="16" spans="1:30" ht="19" x14ac:dyDescent="0.25">
      <c r="A16" s="4" t="s">
        <v>8</v>
      </c>
      <c r="B16" s="5">
        <v>1400</v>
      </c>
      <c r="G16" s="17"/>
      <c r="H16" s="45" t="s">
        <v>8</v>
      </c>
      <c r="I16" s="2">
        <v>1400</v>
      </c>
    </row>
    <row r="17" spans="1:10" ht="19" x14ac:dyDescent="0.25">
      <c r="A17" s="4" t="s">
        <v>3</v>
      </c>
      <c r="B17" s="5">
        <v>1000</v>
      </c>
      <c r="G17" s="17"/>
      <c r="H17" s="45" t="s">
        <v>3</v>
      </c>
      <c r="I17" s="2">
        <v>1000</v>
      </c>
    </row>
    <row r="18" spans="1:10" ht="19" x14ac:dyDescent="0.25">
      <c r="A18" s="4" t="s">
        <v>2</v>
      </c>
      <c r="B18" s="5">
        <v>2500</v>
      </c>
      <c r="G18" s="17"/>
      <c r="H18" s="45" t="s">
        <v>2</v>
      </c>
      <c r="I18" s="2">
        <v>2500</v>
      </c>
    </row>
    <row r="19" spans="1:10" ht="19" x14ac:dyDescent="0.25">
      <c r="A19" s="4" t="s">
        <v>4</v>
      </c>
      <c r="B19" s="5">
        <v>2200</v>
      </c>
      <c r="G19" s="17"/>
      <c r="H19" s="45" t="s">
        <v>4</v>
      </c>
      <c r="I19" s="2">
        <v>2200</v>
      </c>
    </row>
    <row r="20" spans="1:10" ht="19" x14ac:dyDescent="0.25">
      <c r="A20" s="4" t="s">
        <v>9</v>
      </c>
      <c r="B20" s="5">
        <v>1400</v>
      </c>
      <c r="G20" s="17"/>
      <c r="H20" s="45" t="s">
        <v>9</v>
      </c>
      <c r="I20" s="2">
        <v>1400</v>
      </c>
    </row>
    <row r="21" spans="1:10" ht="20" thickBot="1" x14ac:dyDescent="0.3">
      <c r="A21" s="7"/>
      <c r="B21" s="8"/>
      <c r="C21" s="7"/>
    </row>
    <row r="22" spans="1:10" ht="16" thickBot="1" x14ac:dyDescent="0.25">
      <c r="A22" s="9"/>
      <c r="B22" s="9"/>
      <c r="C22" s="9"/>
    </row>
    <row r="23" spans="1:10" ht="16" thickBot="1" x14ac:dyDescent="0.25">
      <c r="A23" s="9"/>
      <c r="B23" s="9"/>
      <c r="C23" s="9"/>
    </row>
    <row r="24" spans="1:10" x14ac:dyDescent="0.2">
      <c r="J24" s="6"/>
    </row>
    <row r="25" spans="1:10" x14ac:dyDescent="0.2">
      <c r="J25" s="6"/>
    </row>
    <row r="26" spans="1:10" x14ac:dyDescent="0.2">
      <c r="J26" s="6"/>
    </row>
  </sheetData>
  <conditionalFormatting sqref="D6:E14">
    <cfRule type="expression" dxfId="11" priority="2">
      <formula>$D6="Total"</formula>
    </cfRule>
  </conditionalFormatting>
  <conditionalFormatting sqref="L6:O18">
    <cfRule type="expression" dxfId="10" priority="1">
      <formula>AND($L6="Total",L6&lt;&gt;"")</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80C4-ACB9-4D7E-B250-DFB5FB8B4FBF}">
  <sheetPr codeName="Sheet4">
    <tabColor theme="5"/>
  </sheetPr>
  <dimension ref="A1:AB33"/>
  <sheetViews>
    <sheetView showGridLines="0" zoomScale="110" zoomScaleNormal="110" workbookViewId="0">
      <selection activeCell="F6" sqref="F6:F10"/>
    </sheetView>
  </sheetViews>
  <sheetFormatPr baseColWidth="10" defaultColWidth="8.83203125" defaultRowHeight="19" x14ac:dyDescent="0.25"/>
  <cols>
    <col min="1" max="1" width="16.1640625" customWidth="1"/>
    <col min="2" max="2" width="14.6640625" bestFit="1" customWidth="1"/>
    <col min="3" max="3" width="9.83203125" customWidth="1"/>
    <col min="4" max="4" width="3.1640625" customWidth="1"/>
    <col min="5" max="5" width="13" style="17" customWidth="1"/>
    <col min="6" max="6" width="13" style="17" bestFit="1" customWidth="1"/>
    <col min="7" max="7" width="16.33203125" style="17" bestFit="1" customWidth="1"/>
    <col min="8" max="8" width="7.83203125" style="17" bestFit="1" customWidth="1"/>
    <col min="9" max="9" width="8.1640625" style="17" customWidth="1"/>
    <col min="10" max="10" width="11" style="17" bestFit="1" customWidth="1"/>
    <col min="11" max="11" width="13.6640625" style="17" bestFit="1" customWidth="1"/>
    <col min="12" max="12" width="7.33203125" style="17" bestFit="1" customWidth="1"/>
    <col min="13" max="13" width="14.5" style="17" customWidth="1"/>
    <col min="14" max="14" width="12.6640625" style="17" customWidth="1"/>
    <col min="15" max="15" width="6.6640625" style="17" bestFit="1" customWidth="1"/>
    <col min="16" max="16" width="5.1640625" style="17" bestFit="1" customWidth="1"/>
    <col min="17" max="17" width="7.6640625" style="17" bestFit="1" customWidth="1"/>
    <col min="18" max="26" width="13.5" style="17" customWidth="1"/>
    <col min="27" max="16384" width="8.83203125" style="17"/>
  </cols>
  <sheetData>
    <row r="1" spans="1:28" customFormat="1" ht="34" x14ac:dyDescent="0.4">
      <c r="A1" s="47" t="s">
        <v>231</v>
      </c>
      <c r="B1" s="47"/>
      <c r="C1" s="47"/>
      <c r="D1" s="47"/>
      <c r="E1" s="47"/>
      <c r="F1" s="47"/>
      <c r="G1" s="48"/>
      <c r="H1" s="48"/>
      <c r="I1" s="48"/>
      <c r="J1" s="48"/>
      <c r="K1" s="48"/>
      <c r="L1" s="48"/>
      <c r="M1" s="48"/>
      <c r="N1" s="48"/>
      <c r="O1" s="48"/>
      <c r="P1" s="48"/>
      <c r="Q1" s="48"/>
      <c r="R1" s="48"/>
      <c r="S1" s="48"/>
      <c r="T1" s="48"/>
      <c r="U1" s="48"/>
      <c r="V1" s="48"/>
      <c r="W1" s="48"/>
      <c r="X1" s="48"/>
      <c r="Y1" s="48"/>
      <c r="Z1" s="48"/>
      <c r="AA1" s="48"/>
      <c r="AB1" s="48"/>
    </row>
    <row r="2" spans="1:28" customFormat="1" ht="15" x14ac:dyDescent="0.2"/>
    <row r="3" spans="1:28" customFormat="1" ht="15" x14ac:dyDescent="0.2"/>
    <row r="4" spans="1:28" customFormat="1" ht="15" x14ac:dyDescent="0.2"/>
    <row r="5" spans="1:28" x14ac:dyDescent="0.25">
      <c r="A5" s="1" t="s">
        <v>10</v>
      </c>
      <c r="B5" s="1" t="s">
        <v>0</v>
      </c>
      <c r="C5" s="1" t="s">
        <v>1</v>
      </c>
      <c r="F5" s="73" t="str" cm="1">
        <f t="array" ref="F5:N11">_xlfn.PIVOTBY(A6:A20,B6:B20,C6:C20,_xleta.SUM)</f>
        <v/>
      </c>
      <c r="G5" s="46" t="str">
        <v>Jack</v>
      </c>
      <c r="H5" s="46" t="str">
        <v>Jacques</v>
      </c>
      <c r="I5" s="46" t="str">
        <v>James</v>
      </c>
      <c r="J5" s="46" t="str">
        <v>Jason</v>
      </c>
      <c r="K5" s="46" t="str">
        <v>Jensen</v>
      </c>
      <c r="L5" s="46" t="str">
        <v>John</v>
      </c>
      <c r="M5" s="46" t="str">
        <v>Johnson</v>
      </c>
      <c r="N5" s="46" t="str">
        <v>Total</v>
      </c>
    </row>
    <row r="6" spans="1:28" x14ac:dyDescent="0.25">
      <c r="A6" s="4">
        <v>44927</v>
      </c>
      <c r="B6" s="4" t="s">
        <v>2</v>
      </c>
      <c r="C6" s="5">
        <v>2500</v>
      </c>
      <c r="D6" s="2"/>
      <c r="E6" s="67"/>
      <c r="F6" s="55">
        <v>44927</v>
      </c>
      <c r="G6" s="2">
        <v>1000</v>
      </c>
      <c r="H6" s="2" t="str">
        <v/>
      </c>
      <c r="I6" s="2">
        <v>2500</v>
      </c>
      <c r="J6" s="2" t="str">
        <v/>
      </c>
      <c r="K6" s="2" t="str">
        <v/>
      </c>
      <c r="L6" s="2">
        <v>2900</v>
      </c>
      <c r="M6" s="2" t="str">
        <v/>
      </c>
      <c r="N6" s="2">
        <v>6400</v>
      </c>
    </row>
    <row r="7" spans="1:28" x14ac:dyDescent="0.25">
      <c r="A7" s="4">
        <v>44927</v>
      </c>
      <c r="B7" s="4" t="s">
        <v>3</v>
      </c>
      <c r="C7" s="5">
        <v>2900</v>
      </c>
      <c r="D7" s="2"/>
      <c r="E7" s="67"/>
      <c r="F7" s="55">
        <v>44931</v>
      </c>
      <c r="G7" s="2" t="str">
        <v/>
      </c>
      <c r="H7" s="2" t="str">
        <v/>
      </c>
      <c r="I7" s="2" t="str">
        <v/>
      </c>
      <c r="J7" s="2" t="str">
        <v/>
      </c>
      <c r="K7" s="2" t="str">
        <v/>
      </c>
      <c r="L7" s="2">
        <v>1400</v>
      </c>
      <c r="M7" s="2" t="str">
        <v/>
      </c>
      <c r="N7" s="2">
        <v>1400</v>
      </c>
    </row>
    <row r="8" spans="1:28" x14ac:dyDescent="0.25">
      <c r="A8" s="4">
        <v>44927</v>
      </c>
      <c r="B8" s="4" t="s">
        <v>4</v>
      </c>
      <c r="C8" s="5">
        <v>1000</v>
      </c>
      <c r="D8" s="2"/>
      <c r="E8" s="67"/>
      <c r="F8" s="55">
        <v>44959</v>
      </c>
      <c r="G8" s="2">
        <v>4300</v>
      </c>
      <c r="H8" s="2" t="str">
        <v/>
      </c>
      <c r="I8" s="2" t="str">
        <v/>
      </c>
      <c r="J8" s="2">
        <v>2600</v>
      </c>
      <c r="K8" s="2">
        <v>1300</v>
      </c>
      <c r="L8" s="2" t="str">
        <v/>
      </c>
      <c r="M8" s="2" t="str">
        <v/>
      </c>
      <c r="N8" s="2">
        <v>8200</v>
      </c>
    </row>
    <row r="9" spans="1:28" x14ac:dyDescent="0.25">
      <c r="A9" s="4">
        <v>44959</v>
      </c>
      <c r="B9" s="4" t="s">
        <v>4</v>
      </c>
      <c r="C9" s="5">
        <v>2800</v>
      </c>
      <c r="D9" s="2"/>
      <c r="E9" s="67"/>
      <c r="F9" s="55">
        <v>44988</v>
      </c>
      <c r="G9" s="2">
        <v>2500</v>
      </c>
      <c r="H9" s="2">
        <v>1400</v>
      </c>
      <c r="I9" s="2" t="str">
        <v/>
      </c>
      <c r="J9" s="2" t="str">
        <v/>
      </c>
      <c r="K9" s="2" t="str">
        <v/>
      </c>
      <c r="L9" s="2">
        <v>1200</v>
      </c>
      <c r="M9" s="2">
        <v>2900</v>
      </c>
      <c r="N9" s="2">
        <v>8000</v>
      </c>
    </row>
    <row r="10" spans="1:28" x14ac:dyDescent="0.25">
      <c r="A10" s="4">
        <v>44959</v>
      </c>
      <c r="B10" s="4" t="s">
        <v>5</v>
      </c>
      <c r="C10" s="5">
        <v>2600</v>
      </c>
      <c r="D10" s="2"/>
      <c r="E10" s="67"/>
      <c r="F10" s="55">
        <v>45019</v>
      </c>
      <c r="G10" s="2">
        <v>2200</v>
      </c>
      <c r="H10" s="2" t="str">
        <v/>
      </c>
      <c r="I10" s="2">
        <v>2500</v>
      </c>
      <c r="J10" s="2" t="str">
        <v/>
      </c>
      <c r="K10" s="2" t="str">
        <v/>
      </c>
      <c r="L10" s="2">
        <v>1000</v>
      </c>
      <c r="M10" s="2" t="str">
        <v/>
      </c>
      <c r="N10" s="2">
        <v>5700</v>
      </c>
    </row>
    <row r="11" spans="1:28" x14ac:dyDescent="0.25">
      <c r="A11" s="4">
        <v>44959</v>
      </c>
      <c r="B11" s="4" t="s">
        <v>6</v>
      </c>
      <c r="C11" s="5">
        <v>1300</v>
      </c>
      <c r="D11" s="2"/>
      <c r="F11" s="17" t="str">
        <v>Total</v>
      </c>
      <c r="G11" s="2">
        <v>10000</v>
      </c>
      <c r="H11" s="2">
        <v>1400</v>
      </c>
      <c r="I11" s="2">
        <v>5000</v>
      </c>
      <c r="J11" s="2">
        <v>2600</v>
      </c>
      <c r="K11" s="2">
        <v>1300</v>
      </c>
      <c r="L11" s="2">
        <v>6500</v>
      </c>
      <c r="M11" s="2">
        <v>2900</v>
      </c>
      <c r="N11" s="2">
        <v>29700</v>
      </c>
    </row>
    <row r="12" spans="1:28" x14ac:dyDescent="0.25">
      <c r="A12" s="4">
        <v>44959</v>
      </c>
      <c r="B12" s="4" t="s">
        <v>4</v>
      </c>
      <c r="C12" s="5">
        <v>1500</v>
      </c>
      <c r="D12" s="2"/>
    </row>
    <row r="13" spans="1:28" x14ac:dyDescent="0.25">
      <c r="A13" s="4">
        <v>44988</v>
      </c>
      <c r="B13" s="4" t="s">
        <v>3</v>
      </c>
      <c r="C13" s="5">
        <v>1200</v>
      </c>
      <c r="D13" s="2"/>
      <c r="F13" s="67"/>
      <c r="G13" s="3"/>
      <c r="H13" s="3"/>
      <c r="I13" s="3"/>
      <c r="J13" s="3"/>
      <c r="K13" s="3"/>
      <c r="L13" s="3"/>
      <c r="M13" s="3"/>
      <c r="N13" s="3"/>
    </row>
    <row r="14" spans="1:28" x14ac:dyDescent="0.25">
      <c r="A14" s="4">
        <v>44988</v>
      </c>
      <c r="B14" s="4" t="s">
        <v>4</v>
      </c>
      <c r="C14" s="5">
        <v>2500</v>
      </c>
      <c r="D14" s="2"/>
      <c r="F14" s="67"/>
      <c r="G14" s="3"/>
      <c r="H14" s="3"/>
      <c r="I14"/>
      <c r="J14"/>
      <c r="K14"/>
      <c r="L14"/>
      <c r="M14"/>
      <c r="N14"/>
      <c r="O14"/>
      <c r="P14"/>
      <c r="Q14"/>
      <c r="R14"/>
      <c r="S14"/>
    </row>
    <row r="15" spans="1:28" x14ac:dyDescent="0.25">
      <c r="A15" s="4">
        <v>44988</v>
      </c>
      <c r="B15" s="4" t="s">
        <v>7</v>
      </c>
      <c r="C15" s="5">
        <v>2900</v>
      </c>
      <c r="D15" s="2"/>
      <c r="F15" s="67"/>
      <c r="G15" s="3"/>
      <c r="H15" s="3"/>
      <c r="I15"/>
      <c r="J15"/>
      <c r="K15"/>
      <c r="L15"/>
      <c r="M15"/>
      <c r="N15"/>
      <c r="O15"/>
      <c r="P15"/>
      <c r="Q15"/>
      <c r="R15"/>
      <c r="S15"/>
    </row>
    <row r="16" spans="1:28" x14ac:dyDescent="0.25">
      <c r="A16" s="4">
        <v>44988</v>
      </c>
      <c r="B16" s="4" t="s">
        <v>8</v>
      </c>
      <c r="C16" s="5">
        <v>1400</v>
      </c>
      <c r="D16" s="2"/>
      <c r="F16" s="67"/>
      <c r="G16" s="3"/>
      <c r="H16" s="3"/>
      <c r="I16"/>
      <c r="J16"/>
      <c r="K16"/>
      <c r="L16"/>
      <c r="M16"/>
      <c r="N16"/>
      <c r="O16"/>
      <c r="P16"/>
      <c r="Q16"/>
      <c r="R16"/>
      <c r="S16"/>
    </row>
    <row r="17" spans="1:19" x14ac:dyDescent="0.25">
      <c r="A17" s="4">
        <v>45019</v>
      </c>
      <c r="B17" s="4" t="s">
        <v>3</v>
      </c>
      <c r="C17" s="5">
        <v>1000</v>
      </c>
      <c r="D17" s="2"/>
      <c r="F17" s="67"/>
      <c r="G17" s="3"/>
      <c r="H17" s="3"/>
      <c r="I17"/>
      <c r="J17"/>
      <c r="K17"/>
      <c r="L17"/>
      <c r="M17"/>
      <c r="N17"/>
      <c r="O17"/>
      <c r="P17"/>
      <c r="Q17"/>
      <c r="R17"/>
      <c r="S17"/>
    </row>
    <row r="18" spans="1:19" x14ac:dyDescent="0.25">
      <c r="A18" s="4">
        <v>45019</v>
      </c>
      <c r="B18" s="4" t="s">
        <v>2</v>
      </c>
      <c r="C18" s="5">
        <v>2500</v>
      </c>
      <c r="D18" s="2"/>
      <c r="F18" s="46"/>
      <c r="G18" s="3"/>
      <c r="H18" s="3"/>
      <c r="I18"/>
      <c r="J18"/>
      <c r="K18"/>
      <c r="L18"/>
      <c r="M18"/>
      <c r="N18"/>
      <c r="O18"/>
      <c r="P18"/>
      <c r="Q18"/>
      <c r="R18"/>
      <c r="S18"/>
    </row>
    <row r="19" spans="1:19" x14ac:dyDescent="0.25">
      <c r="A19" s="4">
        <v>45019</v>
      </c>
      <c r="B19" s="4" t="s">
        <v>4</v>
      </c>
      <c r="C19" s="5">
        <v>2200</v>
      </c>
      <c r="D19" s="2"/>
      <c r="I19"/>
      <c r="J19"/>
      <c r="K19"/>
      <c r="L19"/>
      <c r="M19"/>
      <c r="N19"/>
      <c r="O19"/>
      <c r="P19"/>
      <c r="Q19"/>
      <c r="R19"/>
      <c r="S19"/>
    </row>
    <row r="20" spans="1:19" x14ac:dyDescent="0.25">
      <c r="A20" s="4">
        <v>44931</v>
      </c>
      <c r="B20" s="4" t="s">
        <v>9</v>
      </c>
      <c r="C20" s="5">
        <v>1400</v>
      </c>
      <c r="D20" s="2"/>
      <c r="I20"/>
      <c r="J20"/>
      <c r="K20"/>
      <c r="L20"/>
      <c r="M20"/>
      <c r="N20"/>
      <c r="O20"/>
      <c r="P20"/>
      <c r="Q20"/>
      <c r="R20"/>
      <c r="S20"/>
    </row>
    <row r="21" spans="1:19" ht="20" thickBot="1" x14ac:dyDescent="0.3">
      <c r="A21" s="7"/>
      <c r="B21" s="8"/>
      <c r="C21" s="7"/>
      <c r="I21"/>
      <c r="J21"/>
      <c r="K21"/>
      <c r="L21"/>
      <c r="M21"/>
      <c r="N21"/>
      <c r="O21"/>
      <c r="P21"/>
      <c r="Q21"/>
      <c r="R21"/>
      <c r="S21"/>
    </row>
    <row r="22" spans="1:19" ht="20" thickBot="1" x14ac:dyDescent="0.3">
      <c r="A22" s="9"/>
      <c r="B22" s="9"/>
      <c r="C22" s="9"/>
      <c r="I22"/>
      <c r="J22"/>
      <c r="K22"/>
      <c r="L22"/>
      <c r="M22"/>
      <c r="N22"/>
      <c r="O22"/>
      <c r="P22"/>
      <c r="Q22"/>
      <c r="R22"/>
      <c r="S22"/>
    </row>
    <row r="23" spans="1:19" ht="20" thickBot="1" x14ac:dyDescent="0.3">
      <c r="A23" s="9"/>
      <c r="B23" s="9"/>
      <c r="C23" s="9"/>
      <c r="I23"/>
      <c r="J23"/>
      <c r="K23"/>
      <c r="L23"/>
      <c r="M23"/>
      <c r="N23"/>
      <c r="O23"/>
      <c r="P23"/>
      <c r="Q23"/>
      <c r="R23"/>
      <c r="S23"/>
    </row>
    <row r="24" spans="1:19" x14ac:dyDescent="0.25">
      <c r="I24"/>
      <c r="J24"/>
      <c r="K24"/>
      <c r="L24"/>
      <c r="M24"/>
      <c r="N24"/>
      <c r="O24"/>
      <c r="P24"/>
      <c r="Q24"/>
      <c r="R24"/>
      <c r="S24"/>
    </row>
    <row r="25" spans="1:19" x14ac:dyDescent="0.25">
      <c r="I25"/>
      <c r="J25"/>
      <c r="K25"/>
      <c r="L25"/>
      <c r="M25"/>
      <c r="N25"/>
      <c r="O25"/>
      <c r="P25"/>
      <c r="Q25"/>
      <c r="R25"/>
      <c r="S25"/>
    </row>
    <row r="26" spans="1:19" x14ac:dyDescent="0.25">
      <c r="I26"/>
      <c r="J26"/>
      <c r="K26"/>
      <c r="L26"/>
      <c r="M26"/>
      <c r="N26"/>
      <c r="O26"/>
      <c r="P26"/>
      <c r="Q26"/>
      <c r="R26"/>
      <c r="S26"/>
    </row>
    <row r="27" spans="1:19" x14ac:dyDescent="0.25">
      <c r="J27"/>
      <c r="K27"/>
      <c r="L27"/>
    </row>
    <row r="28" spans="1:19" x14ac:dyDescent="0.25">
      <c r="J28"/>
      <c r="K28"/>
      <c r="L28"/>
    </row>
    <row r="29" spans="1:19" x14ac:dyDescent="0.25">
      <c r="J29"/>
      <c r="K29"/>
      <c r="L29"/>
    </row>
    <row r="30" spans="1:19" x14ac:dyDescent="0.25">
      <c r="J30"/>
      <c r="K30"/>
      <c r="L30"/>
    </row>
    <row r="31" spans="1:19" x14ac:dyDescent="0.25">
      <c r="J31"/>
      <c r="K31"/>
      <c r="L31"/>
    </row>
    <row r="32" spans="1:19" x14ac:dyDescent="0.25">
      <c r="J32"/>
      <c r="K32"/>
      <c r="L32"/>
    </row>
    <row r="33" spans="10:12" x14ac:dyDescent="0.25">
      <c r="J33"/>
      <c r="K33"/>
      <c r="L33"/>
    </row>
  </sheetData>
  <conditionalFormatting sqref="F3:N13 F14:H15">
    <cfRule type="expression" dxfId="9" priority="1">
      <formula>$F3="Total"</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C698-E3A6-464E-9376-0CF324062EB2}">
  <sheetPr codeName="Sheet17">
    <tabColor theme="5"/>
  </sheetPr>
  <dimension ref="A1:AD26"/>
  <sheetViews>
    <sheetView showGridLines="0" zoomScale="120" zoomScaleNormal="120" workbookViewId="0">
      <pane ySplit="1" topLeftCell="A2" activePane="bottomLeft" state="frozen"/>
      <selection pane="bottomLeft" activeCell="J6" sqref="J6"/>
    </sheetView>
  </sheetViews>
  <sheetFormatPr baseColWidth="10" defaultColWidth="8.83203125" defaultRowHeight="15" x14ac:dyDescent="0.2"/>
  <cols>
    <col min="1" max="1" width="22.83203125" customWidth="1"/>
    <col min="2" max="2" width="14.6640625" bestFit="1" customWidth="1"/>
    <col min="3" max="3" width="3.6640625" customWidth="1"/>
    <col min="4" max="4" width="14.6640625" customWidth="1"/>
    <col min="5" max="5" width="12.83203125" customWidth="1"/>
    <col min="6" max="6" width="16.5" customWidth="1"/>
    <col min="7" max="8" width="16.1640625" customWidth="1"/>
    <col min="9" max="9" width="16.5" customWidth="1"/>
    <col min="10" max="10" width="15" customWidth="1"/>
    <col min="11" max="11" width="14.5" customWidth="1"/>
    <col min="12" max="12" width="16.6640625" bestFit="1" customWidth="1"/>
    <col min="13" max="13" width="13.5" customWidth="1"/>
    <col min="14" max="14" width="14.5" customWidth="1"/>
    <col min="15" max="15" width="16" customWidth="1"/>
    <col min="16" max="16" width="12.1640625" customWidth="1"/>
  </cols>
  <sheetData>
    <row r="1" spans="1:30" ht="34" x14ac:dyDescent="0.4">
      <c r="A1" s="49" t="s">
        <v>229</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row>
    <row r="2" spans="1:30" ht="19" x14ac:dyDescent="0.25">
      <c r="D2" s="17"/>
      <c r="E2" s="17"/>
      <c r="F2" s="17"/>
      <c r="G2" s="17"/>
      <c r="H2" s="17"/>
      <c r="I2" s="17"/>
      <c r="J2" s="17"/>
      <c r="K2" s="17"/>
      <c r="L2" s="17"/>
      <c r="M2" s="17"/>
      <c r="N2" s="17"/>
      <c r="O2" s="17"/>
    </row>
    <row r="3" spans="1:30" ht="19" x14ac:dyDescent="0.25">
      <c r="A3" s="74" t="s">
        <v>232</v>
      </c>
      <c r="D3" s="17"/>
      <c r="E3" s="17"/>
      <c r="F3" s="17"/>
      <c r="G3" s="17"/>
      <c r="H3" s="17"/>
      <c r="I3" s="17"/>
      <c r="J3" s="17"/>
      <c r="K3" s="17"/>
      <c r="L3" s="17"/>
      <c r="M3" s="17"/>
      <c r="N3" s="17"/>
      <c r="O3" s="17"/>
    </row>
    <row r="4" spans="1:30" ht="19" x14ac:dyDescent="0.25">
      <c r="D4" s="75" t="s">
        <v>233</v>
      </c>
      <c r="E4" s="17"/>
      <c r="F4" s="17"/>
      <c r="G4" s="75" t="s">
        <v>235</v>
      </c>
      <c r="H4" s="17"/>
      <c r="J4" s="75" t="s">
        <v>234</v>
      </c>
      <c r="K4" s="17"/>
      <c r="L4" s="17"/>
      <c r="M4" s="17"/>
      <c r="N4" s="17"/>
      <c r="O4" s="17"/>
    </row>
    <row r="5" spans="1:30" ht="19" x14ac:dyDescent="0.25">
      <c r="A5" s="1" t="s">
        <v>0</v>
      </c>
      <c r="B5" s="1" t="s">
        <v>1</v>
      </c>
      <c r="D5" s="17"/>
      <c r="E5" s="2"/>
      <c r="F5" s="2"/>
      <c r="G5" s="17"/>
      <c r="H5" s="17"/>
      <c r="I5" s="17"/>
      <c r="J5" s="17"/>
      <c r="K5" s="17"/>
      <c r="L5" s="17"/>
      <c r="M5" s="17"/>
      <c r="N5" s="17"/>
      <c r="O5" s="17"/>
    </row>
    <row r="6" spans="1:30" ht="19" x14ac:dyDescent="0.25">
      <c r="A6" s="4" t="s">
        <v>2</v>
      </c>
      <c r="B6" s="5">
        <v>2500</v>
      </c>
      <c r="D6" s="17" t="str" cm="1">
        <f t="array" ref="D6:E14">_xlfn.GROUPBY(A5:A20,B5:B20,_xleta.SUM,3)</f>
        <v>Sales person</v>
      </c>
      <c r="E6" s="2" t="str">
        <v>Sales</v>
      </c>
      <c r="F6" s="54"/>
      <c r="G6" s="17" t="str" cm="1">
        <f t="array" ref="G6:H13">_xlfn.GROUPBY(A5:A20,B5:B20,_xleta.SUM,3,0)</f>
        <v>Sales person</v>
      </c>
      <c r="H6" s="2" t="str">
        <v>Sales</v>
      </c>
      <c r="I6" s="17"/>
      <c r="J6" s="17" t="str" cm="1">
        <f t="array" ref="J6:K13">_xlfn.GROUPBY(A5:A20,B5:B20,_xleta.SUM,3,0,-2)</f>
        <v>Sales person</v>
      </c>
      <c r="K6" s="2" t="str">
        <v>Sales</v>
      </c>
      <c r="L6" s="17"/>
      <c r="M6" s="17"/>
      <c r="N6" s="17"/>
      <c r="O6" s="17"/>
    </row>
    <row r="7" spans="1:30" ht="19" x14ac:dyDescent="0.25">
      <c r="A7" s="4" t="s">
        <v>251</v>
      </c>
      <c r="B7" s="5">
        <v>2900</v>
      </c>
      <c r="D7" s="17" t="str">
        <v>Jack</v>
      </c>
      <c r="E7" s="2">
        <v>7500</v>
      </c>
      <c r="F7" s="54"/>
      <c r="G7" s="17" t="str">
        <v>Jack</v>
      </c>
      <c r="H7" s="2">
        <v>7500</v>
      </c>
      <c r="I7" s="17"/>
      <c r="J7" s="17" t="str">
        <v>Jack</v>
      </c>
      <c r="K7" s="2">
        <v>7500</v>
      </c>
      <c r="L7" s="17"/>
      <c r="M7" s="17"/>
      <c r="N7" s="17"/>
      <c r="O7" s="17"/>
    </row>
    <row r="8" spans="1:30" ht="19" x14ac:dyDescent="0.25">
      <c r="A8" s="4" t="s">
        <v>4</v>
      </c>
      <c r="B8" s="5">
        <v>1000</v>
      </c>
      <c r="D8" s="17" t="str">
        <v>Jacques</v>
      </c>
      <c r="E8" s="2">
        <v>1400</v>
      </c>
      <c r="F8" s="54"/>
      <c r="G8" s="17" t="str">
        <v>Jacques</v>
      </c>
      <c r="H8" s="2">
        <v>1400</v>
      </c>
      <c r="I8" s="17"/>
      <c r="J8" s="17" t="str">
        <v>James</v>
      </c>
      <c r="K8" s="2">
        <v>7500</v>
      </c>
      <c r="L8" s="17"/>
      <c r="M8" s="17"/>
      <c r="N8" s="17"/>
      <c r="O8" s="17"/>
    </row>
    <row r="9" spans="1:30" ht="19" x14ac:dyDescent="0.25">
      <c r="A9" s="4" t="s">
        <v>4</v>
      </c>
      <c r="B9" s="5">
        <v>2800</v>
      </c>
      <c r="D9" s="17" t="str">
        <v>James</v>
      </c>
      <c r="E9" s="2">
        <v>7500</v>
      </c>
      <c r="F9" s="54"/>
      <c r="G9" s="17" t="str">
        <v>James</v>
      </c>
      <c r="H9" s="2">
        <v>7500</v>
      </c>
      <c r="I9" s="17"/>
      <c r="J9" s="17" t="str">
        <v>Karen</v>
      </c>
      <c r="K9" s="2">
        <v>6500</v>
      </c>
      <c r="L9" s="17"/>
      <c r="M9" s="17"/>
      <c r="N9" s="17"/>
      <c r="O9" s="17"/>
    </row>
    <row r="10" spans="1:30" ht="19" x14ac:dyDescent="0.25">
      <c r="A10" s="4" t="s">
        <v>5</v>
      </c>
      <c r="B10" s="5">
        <v>2600</v>
      </c>
      <c r="D10" s="17" t="str">
        <v>Jason</v>
      </c>
      <c r="E10" s="2">
        <v>2600</v>
      </c>
      <c r="F10" s="54"/>
      <c r="G10" s="17" t="str">
        <v>Jason</v>
      </c>
      <c r="H10" s="2">
        <v>2600</v>
      </c>
      <c r="I10" s="17"/>
      <c r="J10" s="17" t="str">
        <v>Johnson</v>
      </c>
      <c r="K10" s="2">
        <v>2900</v>
      </c>
      <c r="L10" s="17"/>
      <c r="M10" s="17"/>
      <c r="N10" s="17"/>
      <c r="O10" s="17"/>
    </row>
    <row r="11" spans="1:30" ht="19" x14ac:dyDescent="0.25">
      <c r="A11" s="4" t="s">
        <v>6</v>
      </c>
      <c r="B11" s="5">
        <v>1300</v>
      </c>
      <c r="D11" s="17" t="str">
        <v>Jensen</v>
      </c>
      <c r="E11" s="2">
        <v>1300</v>
      </c>
      <c r="F11" s="54"/>
      <c r="G11" s="17" t="str">
        <v>Jensen</v>
      </c>
      <c r="H11" s="2">
        <v>1300</v>
      </c>
      <c r="I11" s="17"/>
      <c r="J11" s="17" t="str">
        <v>Jason</v>
      </c>
      <c r="K11" s="2">
        <v>2600</v>
      </c>
      <c r="L11" s="17"/>
      <c r="M11" s="17"/>
      <c r="N11" s="17"/>
      <c r="O11" s="17"/>
    </row>
    <row r="12" spans="1:30" ht="19" x14ac:dyDescent="0.25">
      <c r="A12" s="4" t="s">
        <v>4</v>
      </c>
      <c r="B12" s="5">
        <v>1500</v>
      </c>
      <c r="D12" s="17" t="str">
        <v>Johnson</v>
      </c>
      <c r="E12" s="2">
        <v>2900</v>
      </c>
      <c r="F12" s="54"/>
      <c r="G12" s="17" t="str">
        <v>Johnson</v>
      </c>
      <c r="H12" s="2">
        <v>2900</v>
      </c>
      <c r="I12" s="17"/>
      <c r="J12" s="17" t="str">
        <v>Jacques</v>
      </c>
      <c r="K12" s="2">
        <v>1400</v>
      </c>
      <c r="L12" s="17"/>
      <c r="M12" s="17"/>
      <c r="N12" s="17"/>
      <c r="O12" s="17"/>
    </row>
    <row r="13" spans="1:30" ht="19" x14ac:dyDescent="0.25">
      <c r="A13" s="4" t="s">
        <v>251</v>
      </c>
      <c r="B13" s="5">
        <v>1200</v>
      </c>
      <c r="D13" s="17" t="str">
        <v>Karen</v>
      </c>
      <c r="E13" s="2">
        <v>6500</v>
      </c>
      <c r="F13" s="2"/>
      <c r="G13" s="17" t="str">
        <v>Karen</v>
      </c>
      <c r="H13" s="2">
        <v>6500</v>
      </c>
      <c r="I13" s="17"/>
      <c r="J13" s="17" t="str">
        <v>Jensen</v>
      </c>
      <c r="K13" s="2">
        <v>1300</v>
      </c>
      <c r="L13" s="17"/>
      <c r="M13" s="17"/>
      <c r="N13" s="17"/>
      <c r="O13" s="17"/>
    </row>
    <row r="14" spans="1:30" ht="19" x14ac:dyDescent="0.25">
      <c r="A14" s="4" t="s">
        <v>2</v>
      </c>
      <c r="B14" s="5">
        <v>2500</v>
      </c>
      <c r="D14" s="17" t="str">
        <v>Total</v>
      </c>
      <c r="E14" s="2">
        <v>29700</v>
      </c>
      <c r="F14" s="17"/>
      <c r="G14" s="17"/>
      <c r="H14" s="2"/>
      <c r="I14" s="17"/>
      <c r="J14" s="17"/>
      <c r="K14" s="2"/>
      <c r="L14" s="17"/>
      <c r="M14" s="17"/>
      <c r="N14" s="17"/>
      <c r="O14" s="17"/>
    </row>
    <row r="15" spans="1:30" ht="19" x14ac:dyDescent="0.25">
      <c r="A15" s="4" t="s">
        <v>7</v>
      </c>
      <c r="B15" s="5">
        <v>2900</v>
      </c>
      <c r="D15" s="17"/>
      <c r="E15" s="17"/>
      <c r="F15" s="17"/>
      <c r="G15" s="17"/>
      <c r="H15" s="17"/>
      <c r="I15" s="17"/>
      <c r="J15" s="17"/>
      <c r="K15" s="17"/>
      <c r="L15" s="17"/>
      <c r="M15" s="17"/>
      <c r="N15" s="17"/>
      <c r="O15" s="17"/>
    </row>
    <row r="16" spans="1:30" ht="19" x14ac:dyDescent="0.25">
      <c r="A16" s="4" t="s">
        <v>8</v>
      </c>
      <c r="B16" s="5">
        <v>1400</v>
      </c>
      <c r="D16" s="17"/>
      <c r="E16" s="17"/>
      <c r="F16" s="17"/>
      <c r="G16" s="17"/>
      <c r="H16" s="17"/>
      <c r="I16" s="17"/>
      <c r="J16" s="17"/>
      <c r="K16" s="17"/>
      <c r="L16" s="17"/>
      <c r="M16" s="17"/>
      <c r="N16" s="17"/>
      <c r="O16" s="17"/>
    </row>
    <row r="17" spans="1:15" ht="19" x14ac:dyDescent="0.25">
      <c r="A17" s="4" t="s">
        <v>251</v>
      </c>
      <c r="B17" s="5">
        <v>1000</v>
      </c>
      <c r="D17" s="17"/>
      <c r="E17" s="17"/>
      <c r="F17" s="17"/>
      <c r="G17" s="17"/>
      <c r="H17" s="17"/>
      <c r="I17" s="17"/>
      <c r="J17" s="17"/>
      <c r="K17" s="17"/>
      <c r="L17" s="17"/>
      <c r="M17" s="17"/>
      <c r="N17" s="17"/>
      <c r="O17" s="17"/>
    </row>
    <row r="18" spans="1:15" ht="19" x14ac:dyDescent="0.25">
      <c r="A18" s="4" t="s">
        <v>2</v>
      </c>
      <c r="B18" s="5">
        <v>2500</v>
      </c>
      <c r="D18" s="17"/>
      <c r="E18" s="17"/>
      <c r="F18" s="17"/>
      <c r="G18" s="17"/>
      <c r="H18" s="17"/>
      <c r="I18" s="17"/>
      <c r="J18" s="17"/>
      <c r="K18" s="17"/>
      <c r="L18" s="17"/>
      <c r="M18" s="17"/>
      <c r="N18" s="17"/>
      <c r="O18" s="17"/>
    </row>
    <row r="19" spans="1:15" ht="19" x14ac:dyDescent="0.25">
      <c r="A19" s="4" t="s">
        <v>4</v>
      </c>
      <c r="B19" s="5">
        <v>2200</v>
      </c>
      <c r="D19" s="17"/>
      <c r="E19" s="17"/>
      <c r="F19" s="17"/>
      <c r="G19" s="17"/>
      <c r="H19" s="17"/>
      <c r="I19" s="17"/>
      <c r="J19" s="17"/>
      <c r="K19" s="17"/>
      <c r="L19" s="17"/>
      <c r="M19" s="17"/>
      <c r="N19" s="17"/>
      <c r="O19" s="17"/>
    </row>
    <row r="20" spans="1:15" ht="19" x14ac:dyDescent="0.25">
      <c r="A20" s="4" t="s">
        <v>251</v>
      </c>
      <c r="B20" s="5">
        <v>1400</v>
      </c>
      <c r="D20" s="17"/>
      <c r="E20" s="17"/>
      <c r="F20" s="17"/>
      <c r="G20" s="17"/>
      <c r="H20" s="17"/>
      <c r="I20" s="17"/>
      <c r="J20" s="17"/>
      <c r="K20" s="17"/>
      <c r="L20" s="17"/>
      <c r="M20" s="17"/>
      <c r="N20" s="17"/>
      <c r="O20" s="17"/>
    </row>
    <row r="21" spans="1:15" ht="20" thickBot="1" x14ac:dyDescent="0.3">
      <c r="A21" s="7"/>
      <c r="B21" s="8"/>
      <c r="C21" s="7"/>
      <c r="D21" s="17"/>
      <c r="E21" s="17"/>
      <c r="F21" s="17"/>
      <c r="G21" s="17"/>
      <c r="H21" s="17"/>
      <c r="I21" s="17"/>
      <c r="J21" s="17"/>
      <c r="K21" s="17"/>
      <c r="L21" s="17"/>
      <c r="M21" s="17"/>
      <c r="N21" s="17"/>
      <c r="O21" s="17"/>
    </row>
    <row r="22" spans="1:15" ht="20" thickBot="1" x14ac:dyDescent="0.3">
      <c r="A22" s="9"/>
      <c r="B22" s="9"/>
      <c r="C22" s="9"/>
      <c r="D22" s="17"/>
      <c r="E22" s="17"/>
      <c r="F22" s="17"/>
      <c r="G22" s="17"/>
      <c r="H22" s="17"/>
      <c r="I22" s="17"/>
      <c r="J22" s="17"/>
      <c r="K22" s="17"/>
      <c r="L22" s="17"/>
      <c r="M22" s="17"/>
      <c r="N22" s="17"/>
      <c r="O22" s="17"/>
    </row>
    <row r="23" spans="1:15" ht="20" thickBot="1" x14ac:dyDescent="0.3">
      <c r="A23" s="9"/>
      <c r="B23" s="9"/>
      <c r="C23" s="9"/>
      <c r="D23" s="17"/>
      <c r="E23" s="17"/>
      <c r="F23" s="17"/>
      <c r="G23" s="17"/>
      <c r="H23" s="17"/>
      <c r="I23" s="17"/>
      <c r="J23" s="17"/>
      <c r="K23" s="17"/>
      <c r="L23" s="17"/>
      <c r="M23" s="17"/>
      <c r="N23" s="17"/>
      <c r="O23" s="17"/>
    </row>
    <row r="24" spans="1:15" ht="19" x14ac:dyDescent="0.25">
      <c r="D24" s="17"/>
      <c r="E24" s="17"/>
      <c r="F24" s="17"/>
      <c r="G24" s="17"/>
      <c r="H24" s="17"/>
      <c r="I24" s="17"/>
      <c r="J24" s="3"/>
      <c r="K24" s="17"/>
      <c r="L24" s="17"/>
      <c r="M24" s="17"/>
      <c r="N24" s="17"/>
      <c r="O24" s="17"/>
    </row>
    <row r="25" spans="1:15" x14ac:dyDescent="0.2">
      <c r="J25" s="6"/>
    </row>
    <row r="26" spans="1:15" x14ac:dyDescent="0.2">
      <c r="J26"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2053-7670-944B-AB56-6BC449A0DB85}">
  <sheetPr codeName="Sheet18">
    <tabColor theme="7"/>
  </sheetPr>
  <dimension ref="A1:AJ792"/>
  <sheetViews>
    <sheetView showGridLines="0" workbookViewId="0">
      <pane ySplit="1" topLeftCell="A6" activePane="bottomLeft" state="frozen"/>
      <selection pane="bottomLeft" activeCell="L7" sqref="L7"/>
    </sheetView>
  </sheetViews>
  <sheetFormatPr baseColWidth="10" defaultColWidth="8.83203125" defaultRowHeight="19" x14ac:dyDescent="0.25"/>
  <cols>
    <col min="1" max="1" width="8.83203125" style="17"/>
    <col min="2" max="2" width="11" style="17" bestFit="1" customWidth="1"/>
    <col min="3" max="3" width="12.1640625" style="17" customWidth="1"/>
    <col min="4" max="5" width="15.5" style="17" customWidth="1"/>
    <col min="6" max="6" width="15.6640625" style="17" customWidth="1"/>
    <col min="7" max="7" width="18.6640625" style="17" bestFit="1" customWidth="1"/>
    <col min="8" max="8" width="10" style="17" customWidth="1"/>
    <col min="9" max="9" width="13" style="17" customWidth="1"/>
    <col min="10" max="10" width="9" style="17" bestFit="1" customWidth="1"/>
    <col min="11" max="11" width="11.83203125" style="17" bestFit="1" customWidth="1"/>
    <col min="12" max="12" width="18.83203125" style="17" customWidth="1"/>
    <col min="13" max="13" width="14" style="17" customWidth="1"/>
    <col min="14" max="14" width="13.1640625" style="17" customWidth="1"/>
    <col min="15" max="15" width="17" style="17" customWidth="1"/>
    <col min="16" max="16" width="14.33203125" style="17" customWidth="1"/>
    <col min="17" max="17" width="11.1640625" style="17" customWidth="1"/>
    <col min="18" max="33" width="8.83203125" style="17"/>
    <col min="34" max="34" width="10.83203125" style="17" customWidth="1"/>
    <col min="35" max="16384" width="8.83203125" style="17"/>
  </cols>
  <sheetData>
    <row r="1" spans="1:36" customFormat="1" ht="32" x14ac:dyDescent="0.4">
      <c r="A1" s="36" t="s">
        <v>169</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6" x14ac:dyDescent="0.25">
      <c r="B2" s="78" t="s">
        <v>244</v>
      </c>
    </row>
    <row r="3" spans="1:36" x14ac:dyDescent="0.25">
      <c r="B3" s="78" t="s">
        <v>247</v>
      </c>
      <c r="I3" s="81" t="s">
        <v>257</v>
      </c>
      <c r="L3" s="17" t="s">
        <v>237</v>
      </c>
      <c r="M3" s="17" t="s">
        <v>238</v>
      </c>
      <c r="N3" s="17" t="s">
        <v>239</v>
      </c>
      <c r="O3" s="17" t="s">
        <v>245</v>
      </c>
      <c r="P3" s="17" t="s">
        <v>246</v>
      </c>
      <c r="AH3" s="17" t="s">
        <v>241</v>
      </c>
      <c r="AI3" s="17">
        <f>COLUMNS(_xlfn.ANCHORARRAY(L7))</f>
        <v>5</v>
      </c>
      <c r="AJ3" s="17" t="str" cm="1">
        <f t="array" ref="AJ3:AJ10">_xlfn.UNIQUE(_xlfn.XLOOKUP(O4,optArgTable[#Headers],optArgTable[],""))</f>
        <v>Japan</v>
      </c>
    </row>
    <row r="4" spans="1:36" x14ac:dyDescent="0.25">
      <c r="B4" s="78" t="s">
        <v>248</v>
      </c>
      <c r="L4" s="68">
        <v>3</v>
      </c>
      <c r="M4" s="68">
        <v>2</v>
      </c>
      <c r="N4" s="68">
        <v>3</v>
      </c>
      <c r="O4" s="68" t="s">
        <v>160</v>
      </c>
      <c r="P4" s="68" t="s">
        <v>162</v>
      </c>
      <c r="AH4" s="17" t="s">
        <v>242</v>
      </c>
      <c r="AI4" s="17" cm="1">
        <f t="array" ref="AI4:AI13">_xlfn.LET(_xlpm.rng,_xlfn.SEQUENCE(2*AI3+1,,-AI3),_xlfn._xlws.FILTER(_xlpm.rng,_xlpm.rng&lt;&gt;0))</f>
        <v>-5</v>
      </c>
      <c r="AJ4" s="17" t="str">
        <v>Italy</v>
      </c>
    </row>
    <row r="5" spans="1:36" x14ac:dyDescent="0.25">
      <c r="B5" s="78" t="s">
        <v>249</v>
      </c>
      <c r="AI5" s="17">
        <v>-4</v>
      </c>
      <c r="AJ5" s="17" t="str">
        <v>United Kingdom</v>
      </c>
    </row>
    <row r="6" spans="1:36" x14ac:dyDescent="0.25">
      <c r="B6" s="78" t="s">
        <v>240</v>
      </c>
      <c r="AI6" s="17">
        <v>-3</v>
      </c>
      <c r="AJ6" s="17" t="str">
        <v>United States</v>
      </c>
    </row>
    <row r="7" spans="1:36" x14ac:dyDescent="0.25">
      <c r="B7" s="42" t="s">
        <v>10</v>
      </c>
      <c r="C7" s="42" t="s">
        <v>55</v>
      </c>
      <c r="D7" s="42" t="s">
        <v>11</v>
      </c>
      <c r="E7" s="42" t="s">
        <v>160</v>
      </c>
      <c r="F7" s="42" t="s">
        <v>58</v>
      </c>
      <c r="G7" s="42" t="s">
        <v>56</v>
      </c>
      <c r="H7" s="42" t="s">
        <v>57</v>
      </c>
      <c r="I7" s="42" t="s">
        <v>12</v>
      </c>
      <c r="L7" s="76" t="str" cm="1">
        <f t="array" ref="L7:P125">_xlfn.GROUPBY(_xlfn.HSTACK(optArgTable[[#All],[Location]],optArgTable[[#All],[Sales Rep]]),optArgTable[[#All],[Sales ($)]],_xlfn.HSTACK(_xleta.SUM,_xleta.MIN,_xleta.MAX),3,
2,N4)</f>
        <v/>
      </c>
      <c r="M7" s="76" t="str">
        <v/>
      </c>
      <c r="N7" s="76" t="str">
        <v>SUM</v>
      </c>
      <c r="O7" s="76" t="str">
        <v>MIN</v>
      </c>
      <c r="P7" s="76" t="str">
        <v>MAX</v>
      </c>
      <c r="Q7" s="76"/>
      <c r="R7" s="76"/>
      <c r="T7" s="17" t="s">
        <v>233</v>
      </c>
      <c r="AI7" s="17">
        <v>-2</v>
      </c>
      <c r="AJ7" s="17" t="str">
        <v>Brazil</v>
      </c>
    </row>
    <row r="8" spans="1:36" x14ac:dyDescent="0.25">
      <c r="B8" s="67">
        <v>44200</v>
      </c>
      <c r="C8" s="17" t="s">
        <v>82</v>
      </c>
      <c r="D8" s="17" t="s">
        <v>59</v>
      </c>
      <c r="E8" s="17" t="s">
        <v>30</v>
      </c>
      <c r="F8" s="17" t="s">
        <v>62</v>
      </c>
      <c r="G8" s="17" t="s">
        <v>76</v>
      </c>
      <c r="H8" s="46">
        <v>25</v>
      </c>
      <c r="I8" s="46">
        <v>20</v>
      </c>
      <c r="L8" s="76" t="str">
        <v>Location</v>
      </c>
      <c r="M8" s="76" t="str">
        <v>Sales Rep</v>
      </c>
      <c r="N8" s="76" t="str">
        <v>Sales ($)</v>
      </c>
      <c r="O8" s="76" t="str">
        <v>Sales ($)</v>
      </c>
      <c r="P8" s="76" t="str">
        <v>Sales ($)</v>
      </c>
      <c r="Q8" s="76"/>
      <c r="R8" s="76"/>
      <c r="AI8" s="17">
        <v>-1</v>
      </c>
      <c r="AJ8" s="17" t="str">
        <v>Germany</v>
      </c>
    </row>
    <row r="9" spans="1:36" x14ac:dyDescent="0.25">
      <c r="B9" s="67">
        <v>44201</v>
      </c>
      <c r="C9" s="17" t="s">
        <v>83</v>
      </c>
      <c r="D9" s="17" t="s">
        <v>60</v>
      </c>
      <c r="E9" s="17" t="s">
        <v>161</v>
      </c>
      <c r="F9" s="17" t="s">
        <v>63</v>
      </c>
      <c r="G9" s="17" t="s">
        <v>80</v>
      </c>
      <c r="H9" s="46">
        <v>10</v>
      </c>
      <c r="I9" s="46">
        <v>19</v>
      </c>
      <c r="L9" s="77" t="str">
        <v>New York</v>
      </c>
      <c r="M9" s="17" t="str">
        <v>Felix</v>
      </c>
      <c r="N9" s="17">
        <v>7</v>
      </c>
      <c r="O9" s="17">
        <v>7</v>
      </c>
      <c r="P9" s="17">
        <v>7</v>
      </c>
      <c r="AI9" s="17">
        <v>1</v>
      </c>
      <c r="AJ9" s="17" t="str">
        <v>Nigeria</v>
      </c>
    </row>
    <row r="10" spans="1:36" x14ac:dyDescent="0.25">
      <c r="B10" s="67">
        <v>44204</v>
      </c>
      <c r="C10" s="17" t="s">
        <v>84</v>
      </c>
      <c r="D10" s="17" t="s">
        <v>13</v>
      </c>
      <c r="E10" s="17" t="s">
        <v>28</v>
      </c>
      <c r="F10" s="17" t="s">
        <v>63</v>
      </c>
      <c r="G10" s="17" t="s">
        <v>75</v>
      </c>
      <c r="H10" s="46">
        <v>30</v>
      </c>
      <c r="I10" s="46">
        <v>12</v>
      </c>
      <c r="L10" s="77" t="str">
        <v>New York</v>
      </c>
      <c r="M10" s="17" t="str">
        <v>Hannah</v>
      </c>
      <c r="N10" s="17">
        <v>7</v>
      </c>
      <c r="O10" s="17">
        <v>3</v>
      </c>
      <c r="P10" s="17">
        <v>4</v>
      </c>
      <c r="AI10" s="17">
        <v>2</v>
      </c>
      <c r="AJ10" s="17" t="str">
        <v>France</v>
      </c>
    </row>
    <row r="11" spans="1:36" x14ac:dyDescent="0.25">
      <c r="B11" s="67">
        <v>44210</v>
      </c>
      <c r="C11" s="17" t="s">
        <v>82</v>
      </c>
      <c r="D11" s="17" t="s">
        <v>59</v>
      </c>
      <c r="E11" s="17" t="s">
        <v>30</v>
      </c>
      <c r="F11" s="17" t="s">
        <v>62</v>
      </c>
      <c r="G11" s="17" t="s">
        <v>81</v>
      </c>
      <c r="H11" s="46">
        <v>15</v>
      </c>
      <c r="I11" s="46">
        <v>15</v>
      </c>
      <c r="L11" s="77" t="str">
        <v>New York</v>
      </c>
      <c r="M11" s="17" t="str">
        <v>Alex</v>
      </c>
      <c r="N11" s="17">
        <v>8</v>
      </c>
      <c r="O11" s="17">
        <v>2</v>
      </c>
      <c r="P11" s="17">
        <v>6</v>
      </c>
      <c r="AI11" s="17">
        <v>3</v>
      </c>
    </row>
    <row r="12" spans="1:36" x14ac:dyDescent="0.25">
      <c r="B12" s="67">
        <v>44211</v>
      </c>
      <c r="C12" s="17" t="s">
        <v>85</v>
      </c>
      <c r="D12" s="17" t="s">
        <v>71</v>
      </c>
      <c r="E12" s="17" t="s">
        <v>162</v>
      </c>
      <c r="F12" s="17" t="s">
        <v>67</v>
      </c>
      <c r="G12" s="17" t="s">
        <v>80</v>
      </c>
      <c r="H12" s="46">
        <v>20</v>
      </c>
      <c r="I12" s="46">
        <v>19</v>
      </c>
      <c r="L12" s="77" t="str">
        <v>New York</v>
      </c>
      <c r="M12" s="17" t="str">
        <v>Barbie</v>
      </c>
      <c r="N12" s="17">
        <v>10</v>
      </c>
      <c r="O12" s="17">
        <v>10</v>
      </c>
      <c r="P12" s="17">
        <v>10</v>
      </c>
      <c r="AI12" s="17">
        <v>4</v>
      </c>
    </row>
    <row r="13" spans="1:36" x14ac:dyDescent="0.25">
      <c r="B13" s="67">
        <v>44212</v>
      </c>
      <c r="C13" s="17" t="s">
        <v>84</v>
      </c>
      <c r="D13" s="17" t="s">
        <v>13</v>
      </c>
      <c r="E13" s="17" t="s">
        <v>28</v>
      </c>
      <c r="F13" s="17" t="s">
        <v>63</v>
      </c>
      <c r="G13" s="17" t="s">
        <v>81</v>
      </c>
      <c r="H13" s="46">
        <v>15</v>
      </c>
      <c r="I13" s="46">
        <v>10</v>
      </c>
      <c r="L13" s="77" t="str">
        <v>New York</v>
      </c>
      <c r="M13" s="17" t="str">
        <v>Godwin</v>
      </c>
      <c r="N13" s="17">
        <v>22</v>
      </c>
      <c r="O13" s="17">
        <v>2</v>
      </c>
      <c r="P13" s="17">
        <v>20</v>
      </c>
      <c r="T13" s="17" t="s">
        <v>243</v>
      </c>
      <c r="AI13" s="17">
        <v>5</v>
      </c>
    </row>
    <row r="14" spans="1:36" x14ac:dyDescent="0.25">
      <c r="B14" s="67">
        <v>44215</v>
      </c>
      <c r="C14" s="17" t="s">
        <v>82</v>
      </c>
      <c r="D14" s="17" t="s">
        <v>71</v>
      </c>
      <c r="E14" s="17" t="s">
        <v>162</v>
      </c>
      <c r="F14" s="17" t="s">
        <v>67</v>
      </c>
      <c r="G14" s="17" t="s">
        <v>80</v>
      </c>
      <c r="H14" s="46">
        <v>25</v>
      </c>
      <c r="I14" s="46">
        <v>20</v>
      </c>
      <c r="L14" s="77" t="str">
        <v>New York</v>
      </c>
      <c r="M14" s="17" t="str">
        <v>Debra</v>
      </c>
      <c r="N14" s="17">
        <v>26</v>
      </c>
      <c r="O14" s="17">
        <v>6</v>
      </c>
      <c r="P14" s="17">
        <v>20</v>
      </c>
    </row>
    <row r="15" spans="1:36" x14ac:dyDescent="0.25">
      <c r="B15" s="67">
        <v>44219</v>
      </c>
      <c r="C15" s="17" t="s">
        <v>86</v>
      </c>
      <c r="D15" s="17" t="s">
        <v>70</v>
      </c>
      <c r="E15" s="17" t="s">
        <v>162</v>
      </c>
      <c r="F15" s="17" t="s">
        <v>67</v>
      </c>
      <c r="G15" s="17" t="s">
        <v>81</v>
      </c>
      <c r="H15" s="46">
        <v>25</v>
      </c>
      <c r="I15" s="46">
        <v>18</v>
      </c>
      <c r="L15" s="77" t="str">
        <v>New York</v>
      </c>
      <c r="M15" s="17" t="str">
        <v/>
      </c>
      <c r="N15" s="17">
        <v>80</v>
      </c>
      <c r="O15" s="17">
        <v>2</v>
      </c>
      <c r="P15" s="17">
        <v>20</v>
      </c>
      <c r="Q15" s="84"/>
      <c r="R15" s="84"/>
      <c r="S15" s="84"/>
      <c r="T15" s="84"/>
      <c r="U15" s="84"/>
    </row>
    <row r="16" spans="1:36" x14ac:dyDescent="0.25">
      <c r="B16" s="67">
        <v>44222</v>
      </c>
      <c r="C16" s="17" t="s">
        <v>85</v>
      </c>
      <c r="D16" s="17" t="s">
        <v>13</v>
      </c>
      <c r="E16" s="17" t="s">
        <v>28</v>
      </c>
      <c r="F16" s="17" t="s">
        <v>63</v>
      </c>
      <c r="G16" s="17" t="s">
        <v>77</v>
      </c>
      <c r="H16" s="46">
        <v>0</v>
      </c>
      <c r="I16" s="46">
        <v>13</v>
      </c>
      <c r="L16" s="77" t="str">
        <v>Washington, D.C.</v>
      </c>
      <c r="M16" s="17" t="str">
        <v>Hannah</v>
      </c>
      <c r="N16" s="17">
        <v>3</v>
      </c>
      <c r="O16" s="17">
        <v>3</v>
      </c>
      <c r="P16" s="17">
        <v>3</v>
      </c>
    </row>
    <row r="17" spans="2:16" x14ac:dyDescent="0.25">
      <c r="B17" s="67">
        <v>44223</v>
      </c>
      <c r="C17" s="17" t="s">
        <v>87</v>
      </c>
      <c r="D17" s="17" t="s">
        <v>15</v>
      </c>
      <c r="E17" s="17" t="s">
        <v>161</v>
      </c>
      <c r="F17" s="17" t="s">
        <v>63</v>
      </c>
      <c r="G17" s="17" t="s">
        <v>78</v>
      </c>
      <c r="H17" s="46">
        <v>10</v>
      </c>
      <c r="I17" s="46">
        <v>18</v>
      </c>
      <c r="L17" s="77" t="str">
        <v>Washington, D.C.</v>
      </c>
      <c r="M17" s="17" t="str">
        <v>Barbie</v>
      </c>
      <c r="N17" s="17">
        <v>6</v>
      </c>
      <c r="O17" s="17">
        <v>6</v>
      </c>
      <c r="P17" s="17">
        <v>6</v>
      </c>
    </row>
    <row r="18" spans="2:16" x14ac:dyDescent="0.25">
      <c r="B18" s="67">
        <v>44226</v>
      </c>
      <c r="C18" s="17" t="s">
        <v>85</v>
      </c>
      <c r="D18" s="17" t="s">
        <v>64</v>
      </c>
      <c r="E18" s="17" t="s">
        <v>164</v>
      </c>
      <c r="F18" s="17" t="s">
        <v>65</v>
      </c>
      <c r="G18" s="17" t="s">
        <v>79</v>
      </c>
      <c r="H18" s="46">
        <v>5</v>
      </c>
      <c r="I18" s="46">
        <v>12</v>
      </c>
      <c r="L18" s="77" t="str">
        <v>Washington, D.C.</v>
      </c>
      <c r="M18" s="17" t="str">
        <v>Charlie</v>
      </c>
      <c r="N18" s="17">
        <v>17</v>
      </c>
      <c r="O18" s="17">
        <v>4</v>
      </c>
      <c r="P18" s="17">
        <v>13</v>
      </c>
    </row>
    <row r="19" spans="2:16" x14ac:dyDescent="0.25">
      <c r="B19" s="67">
        <v>44226</v>
      </c>
      <c r="C19" s="17" t="s">
        <v>88</v>
      </c>
      <c r="D19" s="17" t="s">
        <v>43</v>
      </c>
      <c r="E19" s="17" t="s">
        <v>163</v>
      </c>
      <c r="F19" s="17" t="s">
        <v>63</v>
      </c>
      <c r="G19" s="17" t="s">
        <v>77</v>
      </c>
      <c r="H19" s="46">
        <v>20</v>
      </c>
      <c r="I19" s="46">
        <v>18</v>
      </c>
      <c r="L19" s="77" t="str">
        <v>Washington, D.C.</v>
      </c>
      <c r="M19" s="17" t="str">
        <v>Eugene</v>
      </c>
      <c r="N19" s="17">
        <v>19</v>
      </c>
      <c r="O19" s="17">
        <v>5</v>
      </c>
      <c r="P19" s="17">
        <v>14</v>
      </c>
    </row>
    <row r="20" spans="2:16" x14ac:dyDescent="0.25">
      <c r="B20" s="67">
        <v>44230</v>
      </c>
      <c r="C20" s="17" t="s">
        <v>88</v>
      </c>
      <c r="D20" s="17" t="s">
        <v>13</v>
      </c>
      <c r="E20" s="17" t="s">
        <v>28</v>
      </c>
      <c r="F20" s="17" t="s">
        <v>63</v>
      </c>
      <c r="G20" s="17" t="s">
        <v>77</v>
      </c>
      <c r="H20" s="46">
        <v>5</v>
      </c>
      <c r="I20" s="46">
        <v>15</v>
      </c>
      <c r="L20" s="77" t="str">
        <v>Washington, D.C.</v>
      </c>
      <c r="M20" s="17" t="str">
        <v>Godwin</v>
      </c>
      <c r="N20" s="17">
        <v>23</v>
      </c>
      <c r="O20" s="17">
        <v>5</v>
      </c>
      <c r="P20" s="17">
        <v>18</v>
      </c>
    </row>
    <row r="21" spans="2:16" x14ac:dyDescent="0.25">
      <c r="B21" s="67">
        <v>44230</v>
      </c>
      <c r="C21" s="17" t="s">
        <v>86</v>
      </c>
      <c r="D21" s="17" t="s">
        <v>71</v>
      </c>
      <c r="E21" s="17" t="s">
        <v>162</v>
      </c>
      <c r="F21" s="17" t="s">
        <v>67</v>
      </c>
      <c r="G21" s="17" t="s">
        <v>75</v>
      </c>
      <c r="H21" s="46">
        <v>10</v>
      </c>
      <c r="I21" s="46">
        <v>14</v>
      </c>
      <c r="L21" s="77" t="str">
        <v>Washington, D.C.</v>
      </c>
      <c r="M21" s="17" t="str">
        <v>Alex</v>
      </c>
      <c r="N21" s="17">
        <v>25</v>
      </c>
      <c r="O21" s="17">
        <v>5</v>
      </c>
      <c r="P21" s="17">
        <v>14</v>
      </c>
    </row>
    <row r="22" spans="2:16" x14ac:dyDescent="0.25">
      <c r="B22" s="67">
        <v>44243</v>
      </c>
      <c r="C22" s="17" t="s">
        <v>87</v>
      </c>
      <c r="D22" s="17" t="s">
        <v>60</v>
      </c>
      <c r="E22" s="17" t="s">
        <v>161</v>
      </c>
      <c r="F22" s="17" t="s">
        <v>63</v>
      </c>
      <c r="G22" s="17" t="s">
        <v>81</v>
      </c>
      <c r="H22" s="46">
        <v>15</v>
      </c>
      <c r="I22" s="46">
        <v>16</v>
      </c>
      <c r="L22" s="77" t="str">
        <v>Washington, D.C.</v>
      </c>
      <c r="M22" s="17" t="str">
        <v>Felix</v>
      </c>
      <c r="N22" s="17">
        <v>26</v>
      </c>
      <c r="O22" s="17">
        <v>11</v>
      </c>
      <c r="P22" s="17">
        <v>15</v>
      </c>
    </row>
    <row r="23" spans="2:16" x14ac:dyDescent="0.25">
      <c r="B23" s="67">
        <v>44243</v>
      </c>
      <c r="C23" s="17" t="s">
        <v>83</v>
      </c>
      <c r="D23" s="17" t="s">
        <v>13</v>
      </c>
      <c r="E23" s="17" t="s">
        <v>28</v>
      </c>
      <c r="F23" s="17" t="s">
        <v>63</v>
      </c>
      <c r="G23" s="17" t="s">
        <v>77</v>
      </c>
      <c r="H23" s="46">
        <v>25</v>
      </c>
      <c r="I23" s="46">
        <v>14</v>
      </c>
      <c r="L23" s="77" t="str">
        <v>Washington, D.C.</v>
      </c>
      <c r="M23" s="17" t="str">
        <v>Debra</v>
      </c>
      <c r="N23" s="17">
        <v>34</v>
      </c>
      <c r="O23" s="17">
        <v>6</v>
      </c>
      <c r="P23" s="17">
        <v>17</v>
      </c>
    </row>
    <row r="24" spans="2:16" x14ac:dyDescent="0.25">
      <c r="B24" s="67">
        <v>44245</v>
      </c>
      <c r="C24" s="17" t="s">
        <v>86</v>
      </c>
      <c r="D24" s="17" t="s">
        <v>71</v>
      </c>
      <c r="E24" s="17" t="s">
        <v>162</v>
      </c>
      <c r="F24" s="17" t="s">
        <v>67</v>
      </c>
      <c r="G24" s="17" t="s">
        <v>81</v>
      </c>
      <c r="H24" s="46">
        <v>10</v>
      </c>
      <c r="I24" s="46">
        <v>12</v>
      </c>
      <c r="L24" s="77" t="str">
        <v>Washington, D.C.</v>
      </c>
      <c r="M24" s="17" t="str">
        <v/>
      </c>
      <c r="N24" s="17">
        <v>153</v>
      </c>
      <c r="O24" s="17">
        <v>3</v>
      </c>
      <c r="P24" s="17">
        <v>18</v>
      </c>
    </row>
    <row r="25" spans="2:16" x14ac:dyDescent="0.25">
      <c r="B25" s="67">
        <v>44246</v>
      </c>
      <c r="C25" s="17" t="s">
        <v>84</v>
      </c>
      <c r="D25" s="17" t="s">
        <v>64</v>
      </c>
      <c r="E25" s="17" t="s">
        <v>164</v>
      </c>
      <c r="F25" s="17" t="s">
        <v>65</v>
      </c>
      <c r="G25" s="17" t="s">
        <v>79</v>
      </c>
      <c r="H25" s="46">
        <v>15</v>
      </c>
      <c r="I25" s="46">
        <v>3</v>
      </c>
      <c r="L25" s="77" t="str">
        <v>Paris</v>
      </c>
      <c r="M25" s="17" t="str">
        <v>Godwin</v>
      </c>
      <c r="N25" s="17">
        <v>11</v>
      </c>
      <c r="O25" s="17">
        <v>4</v>
      </c>
      <c r="P25" s="17">
        <v>7</v>
      </c>
    </row>
    <row r="26" spans="2:16" x14ac:dyDescent="0.25">
      <c r="B26" s="67">
        <v>44246</v>
      </c>
      <c r="C26" s="17" t="s">
        <v>87</v>
      </c>
      <c r="D26" s="17" t="s">
        <v>17</v>
      </c>
      <c r="E26" s="17" t="s">
        <v>27</v>
      </c>
      <c r="F26" s="17" t="s">
        <v>61</v>
      </c>
      <c r="G26" s="17" t="s">
        <v>76</v>
      </c>
      <c r="H26" s="46">
        <v>25</v>
      </c>
      <c r="I26" s="46">
        <v>5</v>
      </c>
      <c r="L26" s="77" t="str">
        <v>Paris</v>
      </c>
      <c r="M26" s="17" t="str">
        <v>Eugene</v>
      </c>
      <c r="N26" s="17">
        <v>19</v>
      </c>
      <c r="O26" s="17">
        <v>19</v>
      </c>
      <c r="P26" s="17">
        <v>19</v>
      </c>
    </row>
    <row r="27" spans="2:16" x14ac:dyDescent="0.25">
      <c r="B27" s="67">
        <v>44247</v>
      </c>
      <c r="C27" s="17" t="s">
        <v>82</v>
      </c>
      <c r="D27" s="17" t="s">
        <v>15</v>
      </c>
      <c r="E27" s="17" t="s">
        <v>161</v>
      </c>
      <c r="F27" s="17" t="s">
        <v>63</v>
      </c>
      <c r="G27" s="17" t="s">
        <v>76</v>
      </c>
      <c r="H27" s="46">
        <v>10</v>
      </c>
      <c r="I27" s="46">
        <v>16</v>
      </c>
      <c r="L27" s="77" t="str">
        <v>Paris</v>
      </c>
      <c r="M27" s="17" t="str">
        <v>Alex</v>
      </c>
      <c r="N27" s="17">
        <v>20</v>
      </c>
      <c r="O27" s="17">
        <v>20</v>
      </c>
      <c r="P27" s="17">
        <v>20</v>
      </c>
    </row>
    <row r="28" spans="2:16" x14ac:dyDescent="0.25">
      <c r="B28" s="67">
        <v>44248</v>
      </c>
      <c r="C28" s="17" t="s">
        <v>88</v>
      </c>
      <c r="D28" s="17" t="s">
        <v>68</v>
      </c>
      <c r="E28" s="17" t="s">
        <v>162</v>
      </c>
      <c r="F28" s="17" t="s">
        <v>67</v>
      </c>
      <c r="G28" s="17" t="s">
        <v>76</v>
      </c>
      <c r="H28" s="46">
        <v>10</v>
      </c>
      <c r="I28" s="46">
        <v>12</v>
      </c>
      <c r="L28" s="77" t="str">
        <v>Paris</v>
      </c>
      <c r="M28" s="17" t="str">
        <v>Hannah</v>
      </c>
      <c r="N28" s="17">
        <v>28</v>
      </c>
      <c r="O28" s="17">
        <v>14</v>
      </c>
      <c r="P28" s="17">
        <v>14</v>
      </c>
    </row>
    <row r="29" spans="2:16" x14ac:dyDescent="0.25">
      <c r="B29" s="67">
        <v>44248</v>
      </c>
      <c r="C29" s="17" t="s">
        <v>82</v>
      </c>
      <c r="D29" s="17" t="s">
        <v>60</v>
      </c>
      <c r="E29" s="17" t="s">
        <v>161</v>
      </c>
      <c r="F29" s="17" t="s">
        <v>63</v>
      </c>
      <c r="G29" s="17" t="s">
        <v>80</v>
      </c>
      <c r="H29" s="46">
        <v>10</v>
      </c>
      <c r="I29" s="46">
        <v>2</v>
      </c>
      <c r="L29" s="77" t="str">
        <v>Paris</v>
      </c>
      <c r="M29" s="17" t="str">
        <v>Barbie</v>
      </c>
      <c r="N29" s="17">
        <v>37</v>
      </c>
      <c r="O29" s="17">
        <v>4</v>
      </c>
      <c r="P29" s="17">
        <v>16</v>
      </c>
    </row>
    <row r="30" spans="2:16" x14ac:dyDescent="0.25">
      <c r="B30" s="67">
        <v>44252</v>
      </c>
      <c r="C30" s="17" t="s">
        <v>86</v>
      </c>
      <c r="D30" s="17" t="s">
        <v>59</v>
      </c>
      <c r="E30" s="17" t="s">
        <v>30</v>
      </c>
      <c r="F30" s="17" t="s">
        <v>62</v>
      </c>
      <c r="G30" s="17" t="s">
        <v>81</v>
      </c>
      <c r="H30" s="46">
        <v>20</v>
      </c>
      <c r="I30" s="46">
        <v>14</v>
      </c>
      <c r="L30" s="77" t="str">
        <v>Paris</v>
      </c>
      <c r="M30" s="17" t="str">
        <v>Felix</v>
      </c>
      <c r="N30" s="17">
        <v>39</v>
      </c>
      <c r="O30" s="17">
        <v>19</v>
      </c>
      <c r="P30" s="17">
        <v>20</v>
      </c>
    </row>
    <row r="31" spans="2:16" x14ac:dyDescent="0.25">
      <c r="B31" s="67">
        <v>44265</v>
      </c>
      <c r="C31" s="17" t="s">
        <v>85</v>
      </c>
      <c r="D31" s="17" t="s">
        <v>17</v>
      </c>
      <c r="E31" s="17" t="s">
        <v>27</v>
      </c>
      <c r="F31" s="17" t="s">
        <v>61</v>
      </c>
      <c r="G31" s="17" t="s">
        <v>72</v>
      </c>
      <c r="H31" s="46">
        <v>5</v>
      </c>
      <c r="I31" s="46">
        <v>17</v>
      </c>
      <c r="L31" s="77" t="str">
        <v>Paris</v>
      </c>
      <c r="M31" s="17" t="str">
        <v>Charlie</v>
      </c>
      <c r="N31" s="17">
        <v>40</v>
      </c>
      <c r="O31" s="17">
        <v>20</v>
      </c>
      <c r="P31" s="17">
        <v>20</v>
      </c>
    </row>
    <row r="32" spans="2:16" x14ac:dyDescent="0.25">
      <c r="B32" s="67">
        <v>44265</v>
      </c>
      <c r="C32" s="17" t="s">
        <v>87</v>
      </c>
      <c r="D32" s="17" t="s">
        <v>59</v>
      </c>
      <c r="E32" s="17" t="s">
        <v>30</v>
      </c>
      <c r="F32" s="17" t="s">
        <v>62</v>
      </c>
      <c r="G32" s="17" t="s">
        <v>75</v>
      </c>
      <c r="H32" s="46">
        <v>0</v>
      </c>
      <c r="I32" s="46">
        <v>25</v>
      </c>
      <c r="L32" s="77" t="str">
        <v>Paris</v>
      </c>
      <c r="M32" s="17" t="str">
        <v/>
      </c>
      <c r="N32" s="17">
        <v>194</v>
      </c>
      <c r="O32" s="17">
        <v>4</v>
      </c>
      <c r="P32" s="17">
        <v>20</v>
      </c>
    </row>
    <row r="33" spans="2:16" x14ac:dyDescent="0.25">
      <c r="B33" s="67">
        <v>44265</v>
      </c>
      <c r="C33" s="17" t="s">
        <v>88</v>
      </c>
      <c r="D33" s="17" t="s">
        <v>43</v>
      </c>
      <c r="E33" s="17" t="s">
        <v>163</v>
      </c>
      <c r="F33" s="17" t="s">
        <v>63</v>
      </c>
      <c r="G33" s="17" t="s">
        <v>73</v>
      </c>
      <c r="H33" s="46">
        <v>20</v>
      </c>
      <c r="I33" s="46">
        <v>4</v>
      </c>
      <c r="L33" s="77" t="str">
        <v>New York City</v>
      </c>
      <c r="M33" s="17" t="str">
        <v>Hannah</v>
      </c>
      <c r="N33" s="17">
        <v>8</v>
      </c>
      <c r="O33" s="17">
        <v>4</v>
      </c>
      <c r="P33" s="17">
        <v>4</v>
      </c>
    </row>
    <row r="34" spans="2:16" x14ac:dyDescent="0.25">
      <c r="B34" s="67">
        <v>44268</v>
      </c>
      <c r="C34" s="17" t="s">
        <v>84</v>
      </c>
      <c r="D34" s="17" t="s">
        <v>13</v>
      </c>
      <c r="E34" s="17" t="s">
        <v>28</v>
      </c>
      <c r="F34" s="17" t="s">
        <v>63</v>
      </c>
      <c r="G34" s="17" t="s">
        <v>72</v>
      </c>
      <c r="H34" s="46">
        <v>20</v>
      </c>
      <c r="I34" s="46">
        <v>8</v>
      </c>
      <c r="L34" s="77" t="str">
        <v>New York City</v>
      </c>
      <c r="M34" s="17" t="str">
        <v>Debra</v>
      </c>
      <c r="N34" s="17">
        <v>14</v>
      </c>
      <c r="O34" s="17">
        <v>2</v>
      </c>
      <c r="P34" s="17">
        <v>12</v>
      </c>
    </row>
    <row r="35" spans="2:16" x14ac:dyDescent="0.25">
      <c r="B35" s="67">
        <v>44272</v>
      </c>
      <c r="C35" s="17" t="s">
        <v>89</v>
      </c>
      <c r="D35" s="17" t="s">
        <v>64</v>
      </c>
      <c r="E35" s="17" t="s">
        <v>164</v>
      </c>
      <c r="F35" s="17" t="s">
        <v>65</v>
      </c>
      <c r="G35" s="17" t="s">
        <v>73</v>
      </c>
      <c r="H35" s="46">
        <v>20</v>
      </c>
      <c r="I35" s="46">
        <v>11</v>
      </c>
      <c r="L35" s="77" t="str">
        <v>New York City</v>
      </c>
      <c r="M35" s="17" t="str">
        <v>Eugene</v>
      </c>
      <c r="N35" s="17">
        <v>20</v>
      </c>
      <c r="O35" s="17">
        <v>20</v>
      </c>
      <c r="P35" s="17">
        <v>20</v>
      </c>
    </row>
    <row r="36" spans="2:16" x14ac:dyDescent="0.25">
      <c r="B36" s="67">
        <v>44276</v>
      </c>
      <c r="C36" s="17" t="s">
        <v>84</v>
      </c>
      <c r="D36" s="17" t="s">
        <v>59</v>
      </c>
      <c r="E36" s="17" t="s">
        <v>30</v>
      </c>
      <c r="F36" s="17" t="s">
        <v>62</v>
      </c>
      <c r="G36" s="17" t="s">
        <v>80</v>
      </c>
      <c r="H36" s="46">
        <v>5</v>
      </c>
      <c r="I36" s="46">
        <v>13</v>
      </c>
      <c r="L36" s="77" t="str">
        <v>New York City</v>
      </c>
      <c r="M36" s="17" t="str">
        <v>Felix</v>
      </c>
      <c r="N36" s="17">
        <v>27</v>
      </c>
      <c r="O36" s="17">
        <v>10</v>
      </c>
      <c r="P36" s="17">
        <v>17</v>
      </c>
    </row>
    <row r="37" spans="2:16" x14ac:dyDescent="0.25">
      <c r="B37" s="67">
        <v>44277</v>
      </c>
      <c r="C37" s="17" t="s">
        <v>85</v>
      </c>
      <c r="D37" s="17" t="s">
        <v>70</v>
      </c>
      <c r="E37" s="17" t="s">
        <v>162</v>
      </c>
      <c r="F37" s="17" t="s">
        <v>67</v>
      </c>
      <c r="G37" s="17" t="s">
        <v>75</v>
      </c>
      <c r="H37" s="46">
        <v>25</v>
      </c>
      <c r="I37" s="46">
        <v>20</v>
      </c>
      <c r="L37" s="77" t="str">
        <v>New York City</v>
      </c>
      <c r="M37" s="17" t="str">
        <v>Charlie</v>
      </c>
      <c r="N37" s="17">
        <v>30</v>
      </c>
      <c r="O37" s="17">
        <v>14</v>
      </c>
      <c r="P37" s="17">
        <v>16</v>
      </c>
    </row>
    <row r="38" spans="2:16" x14ac:dyDescent="0.25">
      <c r="B38" s="67">
        <v>44277</v>
      </c>
      <c r="C38" s="17" t="s">
        <v>88</v>
      </c>
      <c r="D38" s="17" t="s">
        <v>43</v>
      </c>
      <c r="E38" s="17" t="s">
        <v>163</v>
      </c>
      <c r="F38" s="17" t="s">
        <v>63</v>
      </c>
      <c r="G38" s="17" t="s">
        <v>79</v>
      </c>
      <c r="H38" s="46">
        <v>5</v>
      </c>
      <c r="I38" s="46">
        <v>20</v>
      </c>
      <c r="L38" s="77" t="str">
        <v>New York City</v>
      </c>
      <c r="M38" s="17" t="str">
        <v>Barbie</v>
      </c>
      <c r="N38" s="17">
        <v>45</v>
      </c>
      <c r="O38" s="17">
        <v>4</v>
      </c>
      <c r="P38" s="17">
        <v>19</v>
      </c>
    </row>
    <row r="39" spans="2:16" x14ac:dyDescent="0.25">
      <c r="B39" s="67">
        <v>44278</v>
      </c>
      <c r="C39" s="17" t="s">
        <v>82</v>
      </c>
      <c r="D39" s="17" t="s">
        <v>17</v>
      </c>
      <c r="E39" s="17" t="s">
        <v>27</v>
      </c>
      <c r="F39" s="17" t="s">
        <v>61</v>
      </c>
      <c r="G39" s="17" t="s">
        <v>76</v>
      </c>
      <c r="H39" s="46">
        <v>15</v>
      </c>
      <c r="I39" s="46">
        <v>5</v>
      </c>
      <c r="L39" s="77" t="str">
        <v>New York City</v>
      </c>
      <c r="M39" s="17" t="str">
        <v>Alex</v>
      </c>
      <c r="N39" s="17">
        <v>64</v>
      </c>
      <c r="O39" s="17">
        <v>3</v>
      </c>
      <c r="P39" s="17">
        <v>27</v>
      </c>
    </row>
    <row r="40" spans="2:16" x14ac:dyDescent="0.25">
      <c r="B40" s="67">
        <v>44281</v>
      </c>
      <c r="C40" s="17" t="s">
        <v>85</v>
      </c>
      <c r="D40" s="17" t="s">
        <v>59</v>
      </c>
      <c r="E40" s="17" t="s">
        <v>30</v>
      </c>
      <c r="F40" s="17" t="s">
        <v>62</v>
      </c>
      <c r="G40" s="17" t="s">
        <v>76</v>
      </c>
      <c r="H40" s="46">
        <v>10</v>
      </c>
      <c r="I40" s="46">
        <v>19</v>
      </c>
      <c r="L40" s="77" t="str">
        <v>New York City</v>
      </c>
      <c r="M40" s="17" t="str">
        <v/>
      </c>
      <c r="N40" s="17">
        <v>208</v>
      </c>
      <c r="O40" s="17">
        <v>2</v>
      </c>
      <c r="P40" s="17">
        <v>27</v>
      </c>
    </row>
    <row r="41" spans="2:16" x14ac:dyDescent="0.25">
      <c r="B41" s="67">
        <v>44285</v>
      </c>
      <c r="C41" s="17" t="s">
        <v>87</v>
      </c>
      <c r="D41" s="17" t="s">
        <v>64</v>
      </c>
      <c r="E41" s="17" t="s">
        <v>164</v>
      </c>
      <c r="F41" s="17" t="s">
        <v>65</v>
      </c>
      <c r="G41" s="17" t="s">
        <v>79</v>
      </c>
      <c r="H41" s="46">
        <v>5</v>
      </c>
      <c r="I41" s="46">
        <v>11</v>
      </c>
      <c r="L41" s="77" t="str">
        <v>Atlanta</v>
      </c>
      <c r="M41" s="17" t="str">
        <v>Alex</v>
      </c>
      <c r="N41" s="17">
        <v>23</v>
      </c>
      <c r="O41" s="17">
        <v>7</v>
      </c>
      <c r="P41" s="17">
        <v>16</v>
      </c>
    </row>
    <row r="42" spans="2:16" x14ac:dyDescent="0.25">
      <c r="B42" s="67">
        <v>44290</v>
      </c>
      <c r="C42" s="17" t="s">
        <v>87</v>
      </c>
      <c r="D42" s="17" t="s">
        <v>69</v>
      </c>
      <c r="E42" s="17" t="s">
        <v>162</v>
      </c>
      <c r="F42" s="17" t="s">
        <v>67</v>
      </c>
      <c r="G42" s="17" t="s">
        <v>78</v>
      </c>
      <c r="H42" s="46">
        <v>30</v>
      </c>
      <c r="I42" s="46">
        <v>20</v>
      </c>
      <c r="L42" s="77" t="str">
        <v>Atlanta</v>
      </c>
      <c r="M42" s="17" t="str">
        <v>Hannah</v>
      </c>
      <c r="N42" s="17">
        <v>26</v>
      </c>
      <c r="O42" s="17">
        <v>12</v>
      </c>
      <c r="P42" s="17">
        <v>14</v>
      </c>
    </row>
    <row r="43" spans="2:16" x14ac:dyDescent="0.25">
      <c r="B43" s="67">
        <v>44292</v>
      </c>
      <c r="C43" s="17" t="s">
        <v>85</v>
      </c>
      <c r="D43" s="17" t="s">
        <v>68</v>
      </c>
      <c r="E43" s="17" t="s">
        <v>162</v>
      </c>
      <c r="F43" s="17" t="s">
        <v>67</v>
      </c>
      <c r="G43" s="17" t="s">
        <v>72</v>
      </c>
      <c r="H43" s="46">
        <v>20</v>
      </c>
      <c r="I43" s="46">
        <v>2</v>
      </c>
      <c r="L43" s="77" t="str">
        <v>Atlanta</v>
      </c>
      <c r="M43" s="17" t="str">
        <v>Barbie</v>
      </c>
      <c r="N43" s="17">
        <v>32</v>
      </c>
      <c r="O43" s="17">
        <v>13</v>
      </c>
      <c r="P43" s="17">
        <v>19</v>
      </c>
    </row>
    <row r="44" spans="2:16" x14ac:dyDescent="0.25">
      <c r="B44" s="67">
        <v>44298</v>
      </c>
      <c r="C44" s="17" t="s">
        <v>88</v>
      </c>
      <c r="D44" s="17" t="s">
        <v>148</v>
      </c>
      <c r="E44" s="17" t="s">
        <v>162</v>
      </c>
      <c r="F44" s="17" t="s">
        <v>67</v>
      </c>
      <c r="G44" s="17" t="s">
        <v>81</v>
      </c>
      <c r="H44" s="46">
        <v>25</v>
      </c>
      <c r="I44" s="46">
        <v>4</v>
      </c>
      <c r="L44" s="77" t="str">
        <v>Atlanta</v>
      </c>
      <c r="M44" s="17" t="str">
        <v>Debra</v>
      </c>
      <c r="N44" s="17">
        <v>44</v>
      </c>
      <c r="O44" s="17">
        <v>5</v>
      </c>
      <c r="P44" s="17">
        <v>20</v>
      </c>
    </row>
    <row r="45" spans="2:16" x14ac:dyDescent="0.25">
      <c r="B45" s="67">
        <v>44300</v>
      </c>
      <c r="C45" s="17" t="s">
        <v>86</v>
      </c>
      <c r="D45" s="17" t="s">
        <v>68</v>
      </c>
      <c r="E45" s="17" t="s">
        <v>162</v>
      </c>
      <c r="F45" s="17" t="s">
        <v>67</v>
      </c>
      <c r="G45" s="17" t="s">
        <v>73</v>
      </c>
      <c r="H45" s="46">
        <v>15</v>
      </c>
      <c r="I45" s="46">
        <v>14</v>
      </c>
      <c r="L45" s="77" t="str">
        <v>Atlanta</v>
      </c>
      <c r="M45" s="17" t="str">
        <v>Godwin</v>
      </c>
      <c r="N45" s="17">
        <v>51</v>
      </c>
      <c r="O45" s="17">
        <v>6</v>
      </c>
      <c r="P45" s="17">
        <v>18</v>
      </c>
    </row>
    <row r="46" spans="2:16" x14ac:dyDescent="0.25">
      <c r="B46" s="67">
        <v>44304</v>
      </c>
      <c r="C46" s="17" t="s">
        <v>85</v>
      </c>
      <c r="D46" s="17" t="s">
        <v>64</v>
      </c>
      <c r="E46" s="17" t="s">
        <v>164</v>
      </c>
      <c r="F46" s="17" t="s">
        <v>65</v>
      </c>
      <c r="G46" s="17" t="s">
        <v>73</v>
      </c>
      <c r="H46" s="46">
        <v>20</v>
      </c>
      <c r="I46" s="46">
        <v>8</v>
      </c>
      <c r="L46" s="77" t="str">
        <v>Atlanta</v>
      </c>
      <c r="M46" s="17" t="str">
        <v>Felix</v>
      </c>
      <c r="N46" s="17">
        <v>62</v>
      </c>
      <c r="O46" s="17">
        <v>7</v>
      </c>
      <c r="P46" s="17">
        <v>20</v>
      </c>
    </row>
    <row r="47" spans="2:16" x14ac:dyDescent="0.25">
      <c r="B47" s="67">
        <v>44308</v>
      </c>
      <c r="C47" s="17" t="s">
        <v>88</v>
      </c>
      <c r="D47" s="17" t="s">
        <v>148</v>
      </c>
      <c r="E47" s="17" t="s">
        <v>162</v>
      </c>
      <c r="F47" s="17" t="s">
        <v>67</v>
      </c>
      <c r="G47" s="17" t="s">
        <v>74</v>
      </c>
      <c r="H47" s="46">
        <v>20</v>
      </c>
      <c r="I47" s="46">
        <v>13</v>
      </c>
      <c r="L47" s="77" t="str">
        <v>Atlanta</v>
      </c>
      <c r="M47" s="17" t="str">
        <v/>
      </c>
      <c r="N47" s="17">
        <v>238</v>
      </c>
      <c r="O47" s="17">
        <v>5</v>
      </c>
      <c r="P47" s="17">
        <v>20</v>
      </c>
    </row>
    <row r="48" spans="2:16" x14ac:dyDescent="0.25">
      <c r="B48" s="67">
        <v>44309</v>
      </c>
      <c r="C48" s="17" t="s">
        <v>86</v>
      </c>
      <c r="D48" s="17" t="s">
        <v>17</v>
      </c>
      <c r="E48" s="17" t="s">
        <v>27</v>
      </c>
      <c r="F48" s="17" t="s">
        <v>61</v>
      </c>
      <c r="G48" s="17" t="s">
        <v>76</v>
      </c>
      <c r="H48" s="46">
        <v>25</v>
      </c>
      <c r="I48" s="46">
        <v>4</v>
      </c>
      <c r="L48" s="77" t="str">
        <v>Berlin</v>
      </c>
      <c r="M48" s="17" t="str">
        <v>Eugene</v>
      </c>
      <c r="N48" s="17">
        <v>13</v>
      </c>
      <c r="O48" s="17">
        <v>13</v>
      </c>
      <c r="P48" s="17">
        <v>13</v>
      </c>
    </row>
    <row r="49" spans="2:16" x14ac:dyDescent="0.25">
      <c r="B49" s="67">
        <v>44310</v>
      </c>
      <c r="C49" s="17" t="s">
        <v>89</v>
      </c>
      <c r="D49" s="17" t="s">
        <v>59</v>
      </c>
      <c r="E49" s="17" t="s">
        <v>30</v>
      </c>
      <c r="F49" s="17" t="s">
        <v>62</v>
      </c>
      <c r="G49" s="17" t="s">
        <v>75</v>
      </c>
      <c r="H49" s="46">
        <v>25</v>
      </c>
      <c r="I49" s="46">
        <v>5</v>
      </c>
      <c r="L49" s="77" t="str">
        <v>Berlin</v>
      </c>
      <c r="M49" s="17" t="str">
        <v>Felix</v>
      </c>
      <c r="N49" s="17">
        <v>21</v>
      </c>
      <c r="O49" s="17">
        <v>4</v>
      </c>
      <c r="P49" s="17">
        <v>11</v>
      </c>
    </row>
    <row r="50" spans="2:16" x14ac:dyDescent="0.25">
      <c r="B50" s="67">
        <v>44311</v>
      </c>
      <c r="C50" s="17" t="s">
        <v>82</v>
      </c>
      <c r="D50" s="17" t="s">
        <v>60</v>
      </c>
      <c r="E50" s="17" t="s">
        <v>161</v>
      </c>
      <c r="F50" s="17" t="s">
        <v>63</v>
      </c>
      <c r="G50" s="17" t="s">
        <v>79</v>
      </c>
      <c r="H50" s="46">
        <v>10</v>
      </c>
      <c r="I50" s="46">
        <v>20</v>
      </c>
      <c r="L50" s="77" t="str">
        <v>Berlin</v>
      </c>
      <c r="M50" s="17" t="str">
        <v>Godwin</v>
      </c>
      <c r="N50" s="17">
        <v>23</v>
      </c>
      <c r="O50" s="17">
        <v>2</v>
      </c>
      <c r="P50" s="17">
        <v>18</v>
      </c>
    </row>
    <row r="51" spans="2:16" x14ac:dyDescent="0.25">
      <c r="B51" s="67">
        <v>44315</v>
      </c>
      <c r="C51" s="17" t="s">
        <v>89</v>
      </c>
      <c r="D51" s="17" t="s">
        <v>17</v>
      </c>
      <c r="E51" s="17" t="s">
        <v>27</v>
      </c>
      <c r="F51" s="17" t="s">
        <v>61</v>
      </c>
      <c r="G51" s="17" t="s">
        <v>74</v>
      </c>
      <c r="H51" s="46">
        <v>10</v>
      </c>
      <c r="I51" s="46">
        <v>17</v>
      </c>
      <c r="L51" s="77" t="str">
        <v>Berlin</v>
      </c>
      <c r="M51" s="17" t="str">
        <v>Barbie</v>
      </c>
      <c r="N51" s="17">
        <v>37</v>
      </c>
      <c r="O51" s="17">
        <v>11</v>
      </c>
      <c r="P51" s="17">
        <v>14</v>
      </c>
    </row>
    <row r="52" spans="2:16" x14ac:dyDescent="0.25">
      <c r="B52" s="67">
        <v>44315</v>
      </c>
      <c r="C52" s="17" t="s">
        <v>82</v>
      </c>
      <c r="D52" s="17" t="s">
        <v>70</v>
      </c>
      <c r="E52" s="17" t="s">
        <v>162</v>
      </c>
      <c r="F52" s="17" t="s">
        <v>67</v>
      </c>
      <c r="G52" s="17" t="s">
        <v>78</v>
      </c>
      <c r="H52" s="46">
        <v>15</v>
      </c>
      <c r="I52" s="46">
        <v>12</v>
      </c>
      <c r="L52" s="77" t="str">
        <v>Berlin</v>
      </c>
      <c r="M52" s="17" t="str">
        <v>Hannah</v>
      </c>
      <c r="N52" s="17">
        <v>40</v>
      </c>
      <c r="O52" s="17">
        <v>3</v>
      </c>
      <c r="P52" s="17">
        <v>19</v>
      </c>
    </row>
    <row r="53" spans="2:16" x14ac:dyDescent="0.25">
      <c r="B53" s="67">
        <v>44316</v>
      </c>
      <c r="C53" s="17" t="s">
        <v>82</v>
      </c>
      <c r="D53" s="17" t="s">
        <v>17</v>
      </c>
      <c r="E53" s="17" t="s">
        <v>27</v>
      </c>
      <c r="F53" s="17" t="s">
        <v>61</v>
      </c>
      <c r="G53" s="17" t="s">
        <v>74</v>
      </c>
      <c r="H53" s="46">
        <v>5</v>
      </c>
      <c r="I53" s="46">
        <v>13</v>
      </c>
      <c r="L53" s="77" t="str">
        <v>Berlin</v>
      </c>
      <c r="M53" s="17" t="str">
        <v>Charlie</v>
      </c>
      <c r="N53" s="17">
        <v>42</v>
      </c>
      <c r="O53" s="17">
        <v>4</v>
      </c>
      <c r="P53" s="17">
        <v>20</v>
      </c>
    </row>
    <row r="54" spans="2:16" x14ac:dyDescent="0.25">
      <c r="B54" s="67">
        <v>44322</v>
      </c>
      <c r="C54" s="17" t="s">
        <v>84</v>
      </c>
      <c r="D54" s="17" t="s">
        <v>13</v>
      </c>
      <c r="E54" s="17" t="s">
        <v>28</v>
      </c>
      <c r="F54" s="17" t="s">
        <v>63</v>
      </c>
      <c r="G54" s="17" t="s">
        <v>81</v>
      </c>
      <c r="H54" s="46">
        <v>25</v>
      </c>
      <c r="I54" s="46">
        <v>16</v>
      </c>
      <c r="L54" s="77" t="str">
        <v>Berlin</v>
      </c>
      <c r="M54" s="17" t="str">
        <v>Alex</v>
      </c>
      <c r="N54" s="17">
        <v>64</v>
      </c>
      <c r="O54" s="17">
        <v>6</v>
      </c>
      <c r="P54" s="17">
        <v>17</v>
      </c>
    </row>
    <row r="55" spans="2:16" x14ac:dyDescent="0.25">
      <c r="B55" s="67">
        <v>44326</v>
      </c>
      <c r="C55" s="17" t="s">
        <v>84</v>
      </c>
      <c r="D55" s="17" t="s">
        <v>17</v>
      </c>
      <c r="E55" s="17" t="s">
        <v>27</v>
      </c>
      <c r="F55" s="17" t="s">
        <v>61</v>
      </c>
      <c r="G55" s="17" t="s">
        <v>78</v>
      </c>
      <c r="H55" s="46">
        <v>15</v>
      </c>
      <c r="I55" s="46">
        <v>17</v>
      </c>
      <c r="L55" s="55" t="str">
        <v>Berlin</v>
      </c>
      <c r="M55" s="17" t="str">
        <v/>
      </c>
      <c r="N55" s="17">
        <v>240</v>
      </c>
      <c r="O55" s="17">
        <v>2</v>
      </c>
      <c r="P55" s="17">
        <v>20</v>
      </c>
    </row>
    <row r="56" spans="2:16" x14ac:dyDescent="0.25">
      <c r="B56" s="67">
        <v>44329</v>
      </c>
      <c r="C56" s="17" t="s">
        <v>84</v>
      </c>
      <c r="D56" s="17" t="s">
        <v>64</v>
      </c>
      <c r="E56" s="17" t="s">
        <v>164</v>
      </c>
      <c r="F56" s="17" t="s">
        <v>65</v>
      </c>
      <c r="G56" s="17" t="s">
        <v>78</v>
      </c>
      <c r="H56" s="46">
        <v>20</v>
      </c>
      <c r="I56" s="46">
        <v>2</v>
      </c>
      <c r="L56" s="55" t="str">
        <v>Boston</v>
      </c>
      <c r="M56" s="17" t="str">
        <v>Godwin</v>
      </c>
      <c r="N56" s="17">
        <v>14</v>
      </c>
      <c r="O56" s="17">
        <v>14</v>
      </c>
      <c r="P56" s="17">
        <v>14</v>
      </c>
    </row>
    <row r="57" spans="2:16" x14ac:dyDescent="0.25">
      <c r="B57" s="67">
        <v>44330</v>
      </c>
      <c r="C57" s="17" t="s">
        <v>88</v>
      </c>
      <c r="D57" s="17" t="s">
        <v>64</v>
      </c>
      <c r="E57" s="17" t="s">
        <v>164</v>
      </c>
      <c r="F57" s="17" t="s">
        <v>65</v>
      </c>
      <c r="G57" s="17" t="s">
        <v>78</v>
      </c>
      <c r="H57" s="46">
        <v>20</v>
      </c>
      <c r="I57" s="46">
        <v>19</v>
      </c>
      <c r="L57" s="55" t="str">
        <v>Boston</v>
      </c>
      <c r="M57" s="17" t="str">
        <v>Charlie</v>
      </c>
      <c r="N57" s="17">
        <v>18</v>
      </c>
      <c r="O57" s="17">
        <v>6</v>
      </c>
      <c r="P57" s="17">
        <v>12</v>
      </c>
    </row>
    <row r="58" spans="2:16" x14ac:dyDescent="0.25">
      <c r="B58" s="67">
        <v>44332</v>
      </c>
      <c r="C58" s="17" t="s">
        <v>89</v>
      </c>
      <c r="D58" s="17" t="s">
        <v>59</v>
      </c>
      <c r="E58" s="17" t="s">
        <v>30</v>
      </c>
      <c r="F58" s="17" t="s">
        <v>62</v>
      </c>
      <c r="G58" s="17" t="s">
        <v>76</v>
      </c>
      <c r="H58" s="46">
        <v>30</v>
      </c>
      <c r="I58" s="46">
        <v>20</v>
      </c>
      <c r="L58" s="55" t="str">
        <v>Boston</v>
      </c>
      <c r="M58" s="17" t="str">
        <v>Barbie</v>
      </c>
      <c r="N58" s="17">
        <v>24</v>
      </c>
      <c r="O58" s="17">
        <v>4</v>
      </c>
      <c r="P58" s="17">
        <v>20</v>
      </c>
    </row>
    <row r="59" spans="2:16" x14ac:dyDescent="0.25">
      <c r="B59" s="67">
        <v>44337</v>
      </c>
      <c r="C59" s="17" t="s">
        <v>86</v>
      </c>
      <c r="D59" s="17" t="s">
        <v>71</v>
      </c>
      <c r="E59" s="17" t="s">
        <v>162</v>
      </c>
      <c r="F59" s="17" t="s">
        <v>67</v>
      </c>
      <c r="G59" s="17" t="s">
        <v>81</v>
      </c>
      <c r="H59" s="46">
        <v>15</v>
      </c>
      <c r="I59" s="46">
        <v>15</v>
      </c>
      <c r="L59" s="55" t="str">
        <v>Boston</v>
      </c>
      <c r="M59" s="17" t="str">
        <v>Felix</v>
      </c>
      <c r="N59" s="17">
        <v>26</v>
      </c>
      <c r="O59" s="17">
        <v>2</v>
      </c>
      <c r="P59" s="17">
        <v>18</v>
      </c>
    </row>
    <row r="60" spans="2:16" x14ac:dyDescent="0.25">
      <c r="B60" s="67">
        <v>44337</v>
      </c>
      <c r="C60" s="17" t="s">
        <v>89</v>
      </c>
      <c r="D60" s="17" t="s">
        <v>149</v>
      </c>
      <c r="E60" s="17" t="s">
        <v>162</v>
      </c>
      <c r="F60" s="17" t="s">
        <v>67</v>
      </c>
      <c r="G60" s="17" t="s">
        <v>80</v>
      </c>
      <c r="H60" s="46">
        <v>15</v>
      </c>
      <c r="I60" s="46">
        <v>27</v>
      </c>
      <c r="L60" s="55" t="str">
        <v>Boston</v>
      </c>
      <c r="M60" s="17" t="str">
        <v>Alex</v>
      </c>
      <c r="N60" s="17">
        <v>29</v>
      </c>
      <c r="O60" s="17">
        <v>2</v>
      </c>
      <c r="P60" s="17">
        <v>13</v>
      </c>
    </row>
    <row r="61" spans="2:16" x14ac:dyDescent="0.25">
      <c r="B61" s="67">
        <v>44339</v>
      </c>
      <c r="C61" s="17" t="s">
        <v>82</v>
      </c>
      <c r="D61" s="17" t="s">
        <v>13</v>
      </c>
      <c r="E61" s="17" t="s">
        <v>28</v>
      </c>
      <c r="F61" s="17" t="s">
        <v>63</v>
      </c>
      <c r="G61" s="17" t="s">
        <v>72</v>
      </c>
      <c r="H61" s="46">
        <v>10</v>
      </c>
      <c r="I61" s="46">
        <v>20</v>
      </c>
      <c r="L61" s="55" t="str">
        <v>Boston</v>
      </c>
      <c r="M61" s="17" t="str">
        <v>Hannah</v>
      </c>
      <c r="N61" s="17">
        <v>29</v>
      </c>
      <c r="O61" s="17">
        <v>10</v>
      </c>
      <c r="P61" s="17">
        <v>19</v>
      </c>
    </row>
    <row r="62" spans="2:16" x14ac:dyDescent="0.25">
      <c r="B62" s="67">
        <v>44342</v>
      </c>
      <c r="C62" s="17" t="s">
        <v>89</v>
      </c>
      <c r="D62" s="17" t="s">
        <v>60</v>
      </c>
      <c r="E62" s="17" t="s">
        <v>161</v>
      </c>
      <c r="F62" s="17" t="s">
        <v>63</v>
      </c>
      <c r="G62" s="17" t="s">
        <v>81</v>
      </c>
      <c r="H62" s="46">
        <v>0</v>
      </c>
      <c r="I62" s="46">
        <v>13</v>
      </c>
      <c r="L62" s="55" t="str">
        <v>Boston</v>
      </c>
      <c r="M62" s="17" t="str">
        <v>Eugene</v>
      </c>
      <c r="N62" s="17">
        <v>111</v>
      </c>
      <c r="O62" s="17">
        <v>7</v>
      </c>
      <c r="P62" s="17">
        <v>20</v>
      </c>
    </row>
    <row r="63" spans="2:16" x14ac:dyDescent="0.25">
      <c r="B63" s="67">
        <v>44342</v>
      </c>
      <c r="C63" s="17" t="s">
        <v>85</v>
      </c>
      <c r="D63" s="17" t="s">
        <v>13</v>
      </c>
      <c r="E63" s="17" t="s">
        <v>28</v>
      </c>
      <c r="F63" s="17" t="s">
        <v>63</v>
      </c>
      <c r="G63" s="17" t="s">
        <v>78</v>
      </c>
      <c r="H63" s="46">
        <v>10</v>
      </c>
      <c r="I63" s="46">
        <v>12</v>
      </c>
      <c r="L63" s="55" t="str">
        <v>Boston</v>
      </c>
      <c r="M63" s="17" t="str">
        <v/>
      </c>
      <c r="N63" s="17">
        <v>251</v>
      </c>
      <c r="O63" s="17">
        <v>2</v>
      </c>
      <c r="P63" s="17">
        <v>20</v>
      </c>
    </row>
    <row r="64" spans="2:16" x14ac:dyDescent="0.25">
      <c r="B64" s="67">
        <v>44343</v>
      </c>
      <c r="C64" s="17" t="s">
        <v>89</v>
      </c>
      <c r="D64" s="17" t="s">
        <v>148</v>
      </c>
      <c r="E64" s="17" t="s">
        <v>162</v>
      </c>
      <c r="F64" s="17" t="s">
        <v>67</v>
      </c>
      <c r="G64" s="17" t="s">
        <v>76</v>
      </c>
      <c r="H64" s="46">
        <v>25</v>
      </c>
      <c r="I64" s="46">
        <v>5</v>
      </c>
      <c r="L64" s="55" t="str">
        <v>Rome</v>
      </c>
      <c r="M64" s="17" t="str">
        <v>Charlie</v>
      </c>
      <c r="N64" s="17">
        <v>16</v>
      </c>
      <c r="O64" s="17">
        <v>16</v>
      </c>
      <c r="P64" s="17">
        <v>16</v>
      </c>
    </row>
    <row r="65" spans="2:16" x14ac:dyDescent="0.25">
      <c r="B65" s="67">
        <v>44343</v>
      </c>
      <c r="C65" s="17" t="s">
        <v>86</v>
      </c>
      <c r="D65" s="17" t="s">
        <v>64</v>
      </c>
      <c r="E65" s="17" t="s">
        <v>164</v>
      </c>
      <c r="F65" s="17" t="s">
        <v>65</v>
      </c>
      <c r="G65" s="17" t="s">
        <v>77</v>
      </c>
      <c r="H65" s="46">
        <v>10</v>
      </c>
      <c r="I65" s="46">
        <v>21</v>
      </c>
      <c r="L65" s="55" t="str">
        <v>Rome</v>
      </c>
      <c r="M65" s="17" t="str">
        <v>Felix</v>
      </c>
      <c r="N65" s="17">
        <v>26</v>
      </c>
      <c r="O65" s="17">
        <v>3</v>
      </c>
      <c r="P65" s="17">
        <v>14</v>
      </c>
    </row>
    <row r="66" spans="2:16" x14ac:dyDescent="0.25">
      <c r="B66" s="67">
        <v>44347</v>
      </c>
      <c r="C66" s="17" t="s">
        <v>84</v>
      </c>
      <c r="D66" s="17" t="s">
        <v>60</v>
      </c>
      <c r="E66" s="17" t="s">
        <v>161</v>
      </c>
      <c r="F66" s="17" t="s">
        <v>63</v>
      </c>
      <c r="G66" s="17" t="s">
        <v>78</v>
      </c>
      <c r="H66" s="46">
        <v>20</v>
      </c>
      <c r="I66" s="46">
        <v>10</v>
      </c>
      <c r="L66" s="55" t="str">
        <v>Rome</v>
      </c>
      <c r="M66" s="17" t="str">
        <v>Debra</v>
      </c>
      <c r="N66" s="17">
        <v>28</v>
      </c>
      <c r="O66" s="17">
        <v>10</v>
      </c>
      <c r="P66" s="17">
        <v>18</v>
      </c>
    </row>
    <row r="67" spans="2:16" x14ac:dyDescent="0.25">
      <c r="B67" s="67">
        <v>44355</v>
      </c>
      <c r="C67" s="17" t="s">
        <v>86</v>
      </c>
      <c r="D67" s="17" t="s">
        <v>71</v>
      </c>
      <c r="E67" s="17" t="s">
        <v>162</v>
      </c>
      <c r="F67" s="17" t="s">
        <v>67</v>
      </c>
      <c r="G67" s="17" t="s">
        <v>77</v>
      </c>
      <c r="H67" s="46">
        <v>5</v>
      </c>
      <c r="I67" s="46">
        <v>20</v>
      </c>
      <c r="L67" s="55" t="str">
        <v>Rome</v>
      </c>
      <c r="M67" s="17" t="str">
        <v>Barbie</v>
      </c>
      <c r="N67" s="17">
        <v>32</v>
      </c>
      <c r="O67" s="17">
        <v>2</v>
      </c>
      <c r="P67" s="17">
        <v>16</v>
      </c>
    </row>
    <row r="68" spans="2:16" x14ac:dyDescent="0.25">
      <c r="B68" s="67">
        <v>44359</v>
      </c>
      <c r="C68" s="17" t="s">
        <v>89</v>
      </c>
      <c r="D68" s="17" t="s">
        <v>17</v>
      </c>
      <c r="E68" s="17" t="s">
        <v>27</v>
      </c>
      <c r="F68" s="17" t="s">
        <v>61</v>
      </c>
      <c r="G68" s="17" t="s">
        <v>76</v>
      </c>
      <c r="H68" s="46">
        <v>5</v>
      </c>
      <c r="I68" s="46">
        <v>17</v>
      </c>
      <c r="L68" s="55" t="str">
        <v>Rome</v>
      </c>
      <c r="M68" s="17" t="str">
        <v>Eugene</v>
      </c>
      <c r="N68" s="17">
        <v>35</v>
      </c>
      <c r="O68" s="17">
        <v>7</v>
      </c>
      <c r="P68" s="17">
        <v>12</v>
      </c>
    </row>
    <row r="69" spans="2:16" x14ac:dyDescent="0.25">
      <c r="B69" s="67">
        <v>44359</v>
      </c>
      <c r="C69" s="17" t="s">
        <v>85</v>
      </c>
      <c r="D69" s="17" t="s">
        <v>71</v>
      </c>
      <c r="E69" s="17" t="s">
        <v>162</v>
      </c>
      <c r="F69" s="17" t="s">
        <v>67</v>
      </c>
      <c r="G69" s="17" t="s">
        <v>75</v>
      </c>
      <c r="H69" s="46">
        <v>10</v>
      </c>
      <c r="I69" s="46">
        <v>22</v>
      </c>
      <c r="L69" s="55" t="str">
        <v>Rome</v>
      </c>
      <c r="M69" s="17" t="str">
        <v>Alex</v>
      </c>
      <c r="N69" s="17">
        <v>42</v>
      </c>
      <c r="O69" s="17">
        <v>5</v>
      </c>
      <c r="P69" s="17">
        <v>19</v>
      </c>
    </row>
    <row r="70" spans="2:16" x14ac:dyDescent="0.25">
      <c r="B70" s="67">
        <v>44362</v>
      </c>
      <c r="C70" s="17" t="s">
        <v>88</v>
      </c>
      <c r="D70" s="17" t="s">
        <v>64</v>
      </c>
      <c r="E70" s="17" t="s">
        <v>164</v>
      </c>
      <c r="F70" s="17" t="s">
        <v>65</v>
      </c>
      <c r="G70" s="17" t="s">
        <v>77</v>
      </c>
      <c r="H70" s="46">
        <v>25</v>
      </c>
      <c r="I70" s="46">
        <v>10</v>
      </c>
      <c r="L70" s="55" t="str">
        <v>Rome</v>
      </c>
      <c r="M70" s="17" t="str">
        <v>Godwin</v>
      </c>
      <c r="N70" s="17">
        <v>55</v>
      </c>
      <c r="O70" s="17">
        <v>9</v>
      </c>
      <c r="P70" s="17">
        <v>20</v>
      </c>
    </row>
    <row r="71" spans="2:16" x14ac:dyDescent="0.25">
      <c r="B71" s="67">
        <v>44383</v>
      </c>
      <c r="C71" s="17" t="s">
        <v>83</v>
      </c>
      <c r="D71" s="17" t="s">
        <v>13</v>
      </c>
      <c r="E71" s="17" t="s">
        <v>28</v>
      </c>
      <c r="F71" s="17" t="s">
        <v>63</v>
      </c>
      <c r="G71" s="17" t="s">
        <v>75</v>
      </c>
      <c r="H71" s="46">
        <v>30</v>
      </c>
      <c r="I71" s="46">
        <v>7</v>
      </c>
      <c r="L71" s="55" t="str">
        <v>Rome</v>
      </c>
      <c r="M71" s="17" t="str">
        <v>Hannah</v>
      </c>
      <c r="N71" s="17">
        <v>57</v>
      </c>
      <c r="O71" s="17">
        <v>8</v>
      </c>
      <c r="P71" s="17">
        <v>19</v>
      </c>
    </row>
    <row r="72" spans="2:16" x14ac:dyDescent="0.25">
      <c r="B72" s="67">
        <v>44392</v>
      </c>
      <c r="C72" s="17" t="s">
        <v>87</v>
      </c>
      <c r="D72" s="17" t="s">
        <v>13</v>
      </c>
      <c r="E72" s="17" t="s">
        <v>28</v>
      </c>
      <c r="F72" s="17" t="s">
        <v>63</v>
      </c>
      <c r="G72" s="17" t="s">
        <v>77</v>
      </c>
      <c r="H72" s="46">
        <v>10</v>
      </c>
      <c r="I72" s="46">
        <v>5</v>
      </c>
      <c r="L72" s="55" t="str">
        <v>Rome</v>
      </c>
      <c r="M72" s="17" t="str">
        <v/>
      </c>
      <c r="N72" s="17">
        <v>291</v>
      </c>
      <c r="O72" s="17">
        <v>2</v>
      </c>
      <c r="P72" s="17">
        <v>20</v>
      </c>
    </row>
    <row r="73" spans="2:16" x14ac:dyDescent="0.25">
      <c r="B73" s="67">
        <v>44393</v>
      </c>
      <c r="C73" s="17" t="s">
        <v>84</v>
      </c>
      <c r="D73" s="17" t="s">
        <v>13</v>
      </c>
      <c r="E73" s="17" t="s">
        <v>28</v>
      </c>
      <c r="F73" s="17" t="s">
        <v>63</v>
      </c>
      <c r="G73" s="17" t="s">
        <v>77</v>
      </c>
      <c r="H73" s="46">
        <v>5</v>
      </c>
      <c r="I73" s="46">
        <v>3</v>
      </c>
      <c r="L73" s="55" t="str">
        <v>Houston</v>
      </c>
      <c r="M73" s="17" t="str">
        <v>Charlie</v>
      </c>
      <c r="N73" s="17">
        <v>5</v>
      </c>
      <c r="O73" s="17">
        <v>5</v>
      </c>
      <c r="P73" s="17">
        <v>5</v>
      </c>
    </row>
    <row r="74" spans="2:16" x14ac:dyDescent="0.25">
      <c r="B74" s="67">
        <v>44397</v>
      </c>
      <c r="C74" s="17" t="s">
        <v>83</v>
      </c>
      <c r="D74" s="17" t="s">
        <v>64</v>
      </c>
      <c r="E74" s="17" t="s">
        <v>164</v>
      </c>
      <c r="F74" s="17" t="s">
        <v>65</v>
      </c>
      <c r="G74" s="17" t="s">
        <v>75</v>
      </c>
      <c r="H74" s="46">
        <v>25</v>
      </c>
      <c r="I74" s="46">
        <v>20</v>
      </c>
      <c r="L74" s="55" t="str">
        <v>Houston</v>
      </c>
      <c r="M74" s="17" t="str">
        <v>Eugene</v>
      </c>
      <c r="N74" s="17">
        <v>19</v>
      </c>
      <c r="O74" s="17">
        <v>9</v>
      </c>
      <c r="P74" s="17">
        <v>10</v>
      </c>
    </row>
    <row r="75" spans="2:16" x14ac:dyDescent="0.25">
      <c r="B75" s="67">
        <v>44397</v>
      </c>
      <c r="C75" s="17" t="s">
        <v>86</v>
      </c>
      <c r="D75" s="17" t="s">
        <v>59</v>
      </c>
      <c r="E75" s="17" t="s">
        <v>30</v>
      </c>
      <c r="F75" s="17" t="s">
        <v>62</v>
      </c>
      <c r="G75" s="17" t="s">
        <v>77</v>
      </c>
      <c r="H75" s="46">
        <v>30</v>
      </c>
      <c r="I75" s="46">
        <v>15</v>
      </c>
      <c r="L75" s="55" t="str">
        <v>Houston</v>
      </c>
      <c r="M75" s="17" t="str">
        <v>Debra</v>
      </c>
      <c r="N75" s="17">
        <v>35</v>
      </c>
      <c r="O75" s="17">
        <v>7</v>
      </c>
      <c r="P75" s="17">
        <v>15</v>
      </c>
    </row>
    <row r="76" spans="2:16" x14ac:dyDescent="0.25">
      <c r="B76" s="67">
        <v>44398</v>
      </c>
      <c r="C76" s="17" t="s">
        <v>86</v>
      </c>
      <c r="D76" s="17" t="s">
        <v>13</v>
      </c>
      <c r="E76" s="17" t="s">
        <v>28</v>
      </c>
      <c r="F76" s="17" t="s">
        <v>63</v>
      </c>
      <c r="G76" s="17" t="s">
        <v>75</v>
      </c>
      <c r="H76" s="46">
        <v>30</v>
      </c>
      <c r="I76" s="46">
        <v>8</v>
      </c>
      <c r="L76" s="55" t="str">
        <v>Houston</v>
      </c>
      <c r="M76" s="17" t="str">
        <v>Hannah</v>
      </c>
      <c r="N76" s="17">
        <v>42</v>
      </c>
      <c r="O76" s="17">
        <v>11</v>
      </c>
      <c r="P76" s="17">
        <v>20</v>
      </c>
    </row>
    <row r="77" spans="2:16" x14ac:dyDescent="0.25">
      <c r="B77" s="67">
        <v>44399</v>
      </c>
      <c r="C77" s="17" t="s">
        <v>86</v>
      </c>
      <c r="D77" s="17" t="s">
        <v>64</v>
      </c>
      <c r="E77" s="17" t="s">
        <v>164</v>
      </c>
      <c r="F77" s="17" t="s">
        <v>65</v>
      </c>
      <c r="G77" s="17" t="s">
        <v>72</v>
      </c>
      <c r="H77" s="46">
        <v>30</v>
      </c>
      <c r="I77" s="46">
        <v>15</v>
      </c>
      <c r="L77" s="55" t="str">
        <v>Houston</v>
      </c>
      <c r="M77" s="17" t="str">
        <v>Godwin</v>
      </c>
      <c r="N77" s="17">
        <v>93</v>
      </c>
      <c r="O77" s="17">
        <v>12</v>
      </c>
      <c r="P77" s="17">
        <v>20</v>
      </c>
    </row>
    <row r="78" spans="2:16" x14ac:dyDescent="0.25">
      <c r="B78" s="67">
        <v>44407</v>
      </c>
      <c r="C78" s="17" t="s">
        <v>88</v>
      </c>
      <c r="D78" s="17" t="s">
        <v>64</v>
      </c>
      <c r="E78" s="17" t="s">
        <v>164</v>
      </c>
      <c r="F78" s="17" t="s">
        <v>65</v>
      </c>
      <c r="G78" s="17" t="s">
        <v>76</v>
      </c>
      <c r="H78" s="46">
        <v>10</v>
      </c>
      <c r="I78" s="46">
        <v>5</v>
      </c>
      <c r="L78" s="55" t="str">
        <v>Houston</v>
      </c>
      <c r="M78" s="17" t="str">
        <v>Felix</v>
      </c>
      <c r="N78" s="17">
        <v>106</v>
      </c>
      <c r="O78" s="17">
        <v>13</v>
      </c>
      <c r="P78" s="17">
        <v>22</v>
      </c>
    </row>
    <row r="79" spans="2:16" x14ac:dyDescent="0.25">
      <c r="B79" s="67">
        <v>44408</v>
      </c>
      <c r="C79" s="17" t="s">
        <v>83</v>
      </c>
      <c r="D79" s="17" t="s">
        <v>60</v>
      </c>
      <c r="E79" s="17" t="s">
        <v>161</v>
      </c>
      <c r="F79" s="17" t="s">
        <v>63</v>
      </c>
      <c r="G79" s="17" t="s">
        <v>74</v>
      </c>
      <c r="H79" s="46">
        <v>5</v>
      </c>
      <c r="I79" s="46">
        <v>9</v>
      </c>
      <c r="L79" s="55" t="str">
        <v>Houston</v>
      </c>
      <c r="M79" s="17" t="str">
        <v/>
      </c>
      <c r="N79" s="17">
        <v>300</v>
      </c>
      <c r="O79" s="17">
        <v>5</v>
      </c>
      <c r="P79" s="17">
        <v>22</v>
      </c>
    </row>
    <row r="80" spans="2:16" x14ac:dyDescent="0.25">
      <c r="B80" s="67">
        <v>44411</v>
      </c>
      <c r="C80" s="17" t="s">
        <v>89</v>
      </c>
      <c r="D80" s="17" t="s">
        <v>43</v>
      </c>
      <c r="E80" s="17" t="s">
        <v>163</v>
      </c>
      <c r="F80" s="17" t="s">
        <v>63</v>
      </c>
      <c r="G80" s="17" t="s">
        <v>72</v>
      </c>
      <c r="H80" s="46">
        <v>15</v>
      </c>
      <c r="I80" s="46">
        <v>11</v>
      </c>
      <c r="L80" s="55" t="str">
        <v>Milan</v>
      </c>
      <c r="M80" s="17" t="str">
        <v>Godwin</v>
      </c>
      <c r="N80" s="17">
        <v>9</v>
      </c>
      <c r="O80" s="17">
        <v>2</v>
      </c>
      <c r="P80" s="17">
        <v>7</v>
      </c>
    </row>
    <row r="81" spans="2:16" x14ac:dyDescent="0.25">
      <c r="B81" s="67">
        <v>44415</v>
      </c>
      <c r="C81" s="17" t="s">
        <v>88</v>
      </c>
      <c r="D81" s="17" t="s">
        <v>13</v>
      </c>
      <c r="E81" s="17" t="s">
        <v>28</v>
      </c>
      <c r="F81" s="17" t="s">
        <v>63</v>
      </c>
      <c r="G81" s="17" t="s">
        <v>76</v>
      </c>
      <c r="H81" s="46">
        <v>15</v>
      </c>
      <c r="I81" s="46">
        <v>12</v>
      </c>
      <c r="L81" s="55" t="str">
        <v>Milan</v>
      </c>
      <c r="M81" s="17" t="str">
        <v>Charlie</v>
      </c>
      <c r="N81" s="17">
        <v>17</v>
      </c>
      <c r="O81" s="17">
        <v>17</v>
      </c>
      <c r="P81" s="17">
        <v>17</v>
      </c>
    </row>
    <row r="82" spans="2:16" x14ac:dyDescent="0.25">
      <c r="B82" s="67">
        <v>44416</v>
      </c>
      <c r="C82" s="17" t="s">
        <v>85</v>
      </c>
      <c r="D82" s="17" t="s">
        <v>15</v>
      </c>
      <c r="E82" s="17" t="s">
        <v>161</v>
      </c>
      <c r="F82" s="17" t="s">
        <v>63</v>
      </c>
      <c r="G82" s="17" t="s">
        <v>78</v>
      </c>
      <c r="H82" s="46">
        <v>25</v>
      </c>
      <c r="I82" s="46">
        <v>3</v>
      </c>
      <c r="L82" s="55" t="str">
        <v>Milan</v>
      </c>
      <c r="M82" s="17" t="str">
        <v>Debra</v>
      </c>
      <c r="N82" s="17">
        <v>31</v>
      </c>
      <c r="O82" s="17">
        <v>15</v>
      </c>
      <c r="P82" s="17">
        <v>16</v>
      </c>
    </row>
    <row r="83" spans="2:16" x14ac:dyDescent="0.25">
      <c r="B83" s="67">
        <v>44422</v>
      </c>
      <c r="C83" s="17" t="s">
        <v>83</v>
      </c>
      <c r="D83" s="17" t="s">
        <v>17</v>
      </c>
      <c r="E83" s="17" t="s">
        <v>27</v>
      </c>
      <c r="F83" s="17" t="s">
        <v>61</v>
      </c>
      <c r="G83" s="17" t="s">
        <v>80</v>
      </c>
      <c r="H83" s="46">
        <v>0</v>
      </c>
      <c r="I83" s="46">
        <v>18</v>
      </c>
      <c r="L83" s="55" t="str">
        <v>Milan</v>
      </c>
      <c r="M83" s="17" t="str">
        <v>Barbie</v>
      </c>
      <c r="N83" s="17">
        <v>39</v>
      </c>
      <c r="O83" s="17">
        <v>2</v>
      </c>
      <c r="P83" s="17">
        <v>11</v>
      </c>
    </row>
    <row r="84" spans="2:16" x14ac:dyDescent="0.25">
      <c r="B84" s="67">
        <v>44426</v>
      </c>
      <c r="C84" s="17" t="s">
        <v>82</v>
      </c>
      <c r="D84" s="17" t="s">
        <v>13</v>
      </c>
      <c r="E84" s="17" t="s">
        <v>28</v>
      </c>
      <c r="F84" s="17" t="s">
        <v>63</v>
      </c>
      <c r="G84" s="17" t="s">
        <v>79</v>
      </c>
      <c r="H84" s="46">
        <v>30</v>
      </c>
      <c r="I84" s="46">
        <v>19</v>
      </c>
      <c r="L84" s="55" t="str">
        <v>Milan</v>
      </c>
      <c r="M84" s="17" t="str">
        <v>Hannah</v>
      </c>
      <c r="N84" s="17">
        <v>46</v>
      </c>
      <c r="O84" s="17">
        <v>2</v>
      </c>
      <c r="P84" s="17">
        <v>20</v>
      </c>
    </row>
    <row r="85" spans="2:16" x14ac:dyDescent="0.25">
      <c r="B85" s="67">
        <v>44426</v>
      </c>
      <c r="C85" s="17" t="s">
        <v>84</v>
      </c>
      <c r="D85" s="17" t="s">
        <v>13</v>
      </c>
      <c r="E85" s="17" t="s">
        <v>28</v>
      </c>
      <c r="F85" s="17" t="s">
        <v>63</v>
      </c>
      <c r="G85" s="17" t="s">
        <v>81</v>
      </c>
      <c r="H85" s="46">
        <v>25</v>
      </c>
      <c r="I85" s="46">
        <v>13</v>
      </c>
      <c r="L85" s="55" t="str">
        <v>Milan</v>
      </c>
      <c r="M85" s="17" t="str">
        <v>Eugene</v>
      </c>
      <c r="N85" s="17">
        <v>47</v>
      </c>
      <c r="O85" s="17">
        <v>2</v>
      </c>
      <c r="P85" s="17">
        <v>19</v>
      </c>
    </row>
    <row r="86" spans="2:16" x14ac:dyDescent="0.25">
      <c r="B86" s="67">
        <v>44427</v>
      </c>
      <c r="C86" s="17" t="s">
        <v>86</v>
      </c>
      <c r="D86" s="17" t="s">
        <v>17</v>
      </c>
      <c r="E86" s="17" t="s">
        <v>27</v>
      </c>
      <c r="F86" s="17" t="s">
        <v>61</v>
      </c>
      <c r="G86" s="17" t="s">
        <v>78</v>
      </c>
      <c r="H86" s="46">
        <v>25</v>
      </c>
      <c r="I86" s="46">
        <v>2</v>
      </c>
      <c r="L86" s="55" t="str">
        <v>Milan</v>
      </c>
      <c r="M86" s="17" t="str">
        <v>Alex</v>
      </c>
      <c r="N86" s="17">
        <v>59</v>
      </c>
      <c r="O86" s="17">
        <v>2</v>
      </c>
      <c r="P86" s="17">
        <v>20</v>
      </c>
    </row>
    <row r="87" spans="2:16" x14ac:dyDescent="0.25">
      <c r="B87" s="67">
        <v>44427</v>
      </c>
      <c r="C87" s="17" t="s">
        <v>89</v>
      </c>
      <c r="D87" s="17" t="s">
        <v>149</v>
      </c>
      <c r="E87" s="17" t="s">
        <v>162</v>
      </c>
      <c r="F87" s="17" t="s">
        <v>67</v>
      </c>
      <c r="G87" s="17" t="s">
        <v>79</v>
      </c>
      <c r="H87" s="46">
        <v>5</v>
      </c>
      <c r="I87" s="46">
        <v>3</v>
      </c>
      <c r="L87" s="55" t="str">
        <v>Milan</v>
      </c>
      <c r="M87" s="17" t="str">
        <v>Felix</v>
      </c>
      <c r="N87" s="17">
        <v>71</v>
      </c>
      <c r="O87" s="17">
        <v>5</v>
      </c>
      <c r="P87" s="17">
        <v>19</v>
      </c>
    </row>
    <row r="88" spans="2:16" x14ac:dyDescent="0.25">
      <c r="B88" s="67">
        <v>44427</v>
      </c>
      <c r="C88" s="17" t="s">
        <v>83</v>
      </c>
      <c r="D88" s="17" t="s">
        <v>17</v>
      </c>
      <c r="E88" s="17" t="s">
        <v>27</v>
      </c>
      <c r="F88" s="17" t="s">
        <v>61</v>
      </c>
      <c r="G88" s="17" t="s">
        <v>76</v>
      </c>
      <c r="H88" s="46">
        <v>5</v>
      </c>
      <c r="I88" s="46">
        <v>7</v>
      </c>
      <c r="L88" s="55" t="str">
        <v>Milan</v>
      </c>
      <c r="M88" s="17" t="str">
        <v/>
      </c>
      <c r="N88" s="17">
        <v>319</v>
      </c>
      <c r="O88" s="17">
        <v>2</v>
      </c>
      <c r="P88" s="17">
        <v>20</v>
      </c>
    </row>
    <row r="89" spans="2:16" x14ac:dyDescent="0.25">
      <c r="B89" s="67">
        <v>44429</v>
      </c>
      <c r="C89" s="17" t="s">
        <v>85</v>
      </c>
      <c r="D89" s="17" t="s">
        <v>60</v>
      </c>
      <c r="E89" s="17" t="s">
        <v>161</v>
      </c>
      <c r="F89" s="17" t="s">
        <v>63</v>
      </c>
      <c r="G89" s="17" t="s">
        <v>73</v>
      </c>
      <c r="H89" s="46">
        <v>20</v>
      </c>
      <c r="I89" s="46">
        <v>14</v>
      </c>
      <c r="L89" s="55" t="str">
        <v>Rio de Janeiro</v>
      </c>
      <c r="M89" s="17" t="str">
        <v>Eugene</v>
      </c>
      <c r="N89" s="17">
        <v>20</v>
      </c>
      <c r="O89" s="17">
        <v>20</v>
      </c>
      <c r="P89" s="17">
        <v>20</v>
      </c>
    </row>
    <row r="90" spans="2:16" x14ac:dyDescent="0.25">
      <c r="B90" s="67">
        <v>44438</v>
      </c>
      <c r="C90" s="17" t="s">
        <v>88</v>
      </c>
      <c r="D90" s="17" t="s">
        <v>17</v>
      </c>
      <c r="E90" s="17" t="s">
        <v>27</v>
      </c>
      <c r="F90" s="17" t="s">
        <v>61</v>
      </c>
      <c r="G90" s="17" t="s">
        <v>81</v>
      </c>
      <c r="H90" s="46">
        <v>20</v>
      </c>
      <c r="I90" s="46">
        <v>3</v>
      </c>
      <c r="L90" s="55" t="str">
        <v>Rio de Janeiro</v>
      </c>
      <c r="M90" s="17" t="str">
        <v>Barbie</v>
      </c>
      <c r="N90" s="17">
        <v>27</v>
      </c>
      <c r="O90" s="17">
        <v>2</v>
      </c>
      <c r="P90" s="17">
        <v>19</v>
      </c>
    </row>
    <row r="91" spans="2:16" x14ac:dyDescent="0.25">
      <c r="B91" s="67">
        <v>44441</v>
      </c>
      <c r="C91" s="17" t="s">
        <v>83</v>
      </c>
      <c r="D91" s="17" t="s">
        <v>17</v>
      </c>
      <c r="E91" s="17" t="s">
        <v>27</v>
      </c>
      <c r="F91" s="17" t="s">
        <v>61</v>
      </c>
      <c r="G91" s="17" t="s">
        <v>76</v>
      </c>
      <c r="H91" s="46">
        <v>10</v>
      </c>
      <c r="I91" s="46">
        <v>11</v>
      </c>
      <c r="L91" s="55" t="str">
        <v>Rio de Janeiro</v>
      </c>
      <c r="M91" s="17" t="str">
        <v>Hannah</v>
      </c>
      <c r="N91" s="17">
        <v>28</v>
      </c>
      <c r="O91" s="17">
        <v>8</v>
      </c>
      <c r="P91" s="17">
        <v>20</v>
      </c>
    </row>
    <row r="92" spans="2:16" x14ac:dyDescent="0.25">
      <c r="B92" s="67">
        <v>44444</v>
      </c>
      <c r="C92" s="17" t="s">
        <v>84</v>
      </c>
      <c r="D92" s="17" t="s">
        <v>149</v>
      </c>
      <c r="E92" s="17" t="s">
        <v>162</v>
      </c>
      <c r="F92" s="17" t="s">
        <v>67</v>
      </c>
      <c r="G92" s="17" t="s">
        <v>73</v>
      </c>
      <c r="H92" s="46">
        <v>25</v>
      </c>
      <c r="I92" s="46">
        <v>4</v>
      </c>
      <c r="L92" s="55" t="str">
        <v>Rio de Janeiro</v>
      </c>
      <c r="M92" s="17" t="str">
        <v>Alex</v>
      </c>
      <c r="N92" s="17">
        <v>33</v>
      </c>
      <c r="O92" s="17">
        <v>2</v>
      </c>
      <c r="P92" s="17">
        <v>11</v>
      </c>
    </row>
    <row r="93" spans="2:16" x14ac:dyDescent="0.25">
      <c r="B93" s="67">
        <v>44444</v>
      </c>
      <c r="C93" s="17" t="s">
        <v>86</v>
      </c>
      <c r="D93" s="17" t="s">
        <v>64</v>
      </c>
      <c r="E93" s="17" t="s">
        <v>164</v>
      </c>
      <c r="F93" s="17" t="s">
        <v>65</v>
      </c>
      <c r="G93" s="17" t="s">
        <v>72</v>
      </c>
      <c r="H93" s="46">
        <v>25</v>
      </c>
      <c r="I93" s="46">
        <v>5</v>
      </c>
      <c r="L93" s="55" t="str">
        <v>Rio de Janeiro</v>
      </c>
      <c r="M93" s="17" t="str">
        <v>Felix</v>
      </c>
      <c r="N93" s="17">
        <v>67</v>
      </c>
      <c r="O93" s="17">
        <v>8</v>
      </c>
      <c r="P93" s="17">
        <v>18</v>
      </c>
    </row>
    <row r="94" spans="2:16" x14ac:dyDescent="0.25">
      <c r="B94" s="67">
        <v>44453</v>
      </c>
      <c r="C94" s="17" t="s">
        <v>85</v>
      </c>
      <c r="D94" s="17" t="s">
        <v>17</v>
      </c>
      <c r="E94" s="17" t="s">
        <v>27</v>
      </c>
      <c r="F94" s="17" t="s">
        <v>61</v>
      </c>
      <c r="G94" s="17" t="s">
        <v>74</v>
      </c>
      <c r="H94" s="46">
        <v>5</v>
      </c>
      <c r="I94" s="46">
        <v>8</v>
      </c>
      <c r="L94" s="55" t="str">
        <v>Rio de Janeiro</v>
      </c>
      <c r="M94" s="17" t="str">
        <v>Charlie</v>
      </c>
      <c r="N94" s="17">
        <v>75</v>
      </c>
      <c r="O94" s="17">
        <v>5</v>
      </c>
      <c r="P94" s="17">
        <v>19</v>
      </c>
    </row>
    <row r="95" spans="2:16" x14ac:dyDescent="0.25">
      <c r="B95" s="67">
        <v>44457</v>
      </c>
      <c r="C95" s="17" t="s">
        <v>89</v>
      </c>
      <c r="D95" s="17" t="s">
        <v>43</v>
      </c>
      <c r="E95" s="17" t="s">
        <v>163</v>
      </c>
      <c r="F95" s="17" t="s">
        <v>63</v>
      </c>
      <c r="G95" s="17" t="s">
        <v>81</v>
      </c>
      <c r="H95" s="46">
        <v>15</v>
      </c>
      <c r="I95" s="46">
        <v>6</v>
      </c>
      <c r="L95" s="55" t="str">
        <v>Rio de Janeiro</v>
      </c>
      <c r="M95" s="17" t="str">
        <v>Debra</v>
      </c>
      <c r="N95" s="17">
        <v>80</v>
      </c>
      <c r="O95" s="17">
        <v>3</v>
      </c>
      <c r="P95" s="17">
        <v>17</v>
      </c>
    </row>
    <row r="96" spans="2:16" x14ac:dyDescent="0.25">
      <c r="B96" s="67">
        <v>44462</v>
      </c>
      <c r="C96" s="17" t="s">
        <v>89</v>
      </c>
      <c r="D96" s="17" t="s">
        <v>148</v>
      </c>
      <c r="E96" s="17" t="s">
        <v>162</v>
      </c>
      <c r="F96" s="17" t="s">
        <v>67</v>
      </c>
      <c r="G96" s="17" t="s">
        <v>78</v>
      </c>
      <c r="H96" s="46">
        <v>25</v>
      </c>
      <c r="I96" s="46">
        <v>14</v>
      </c>
      <c r="L96" s="55" t="str">
        <v>Rio de Janeiro</v>
      </c>
      <c r="M96" s="17" t="str">
        <v>Godwin</v>
      </c>
      <c r="N96" s="17">
        <v>117</v>
      </c>
      <c r="O96" s="17">
        <v>2</v>
      </c>
      <c r="P96" s="17">
        <v>21</v>
      </c>
    </row>
    <row r="97" spans="2:16" x14ac:dyDescent="0.25">
      <c r="B97" s="67">
        <v>44463</v>
      </c>
      <c r="C97" s="17" t="s">
        <v>84</v>
      </c>
      <c r="D97" s="17" t="s">
        <v>15</v>
      </c>
      <c r="E97" s="17" t="s">
        <v>161</v>
      </c>
      <c r="F97" s="17" t="s">
        <v>63</v>
      </c>
      <c r="G97" s="17" t="s">
        <v>77</v>
      </c>
      <c r="H97" s="46">
        <v>25</v>
      </c>
      <c r="I97" s="46">
        <v>16</v>
      </c>
      <c r="L97" s="55" t="str">
        <v>Rio de Janeiro</v>
      </c>
      <c r="M97" s="17" t="str">
        <v/>
      </c>
      <c r="N97" s="17">
        <v>447</v>
      </c>
      <c r="O97" s="17">
        <v>2</v>
      </c>
      <c r="P97" s="17">
        <v>21</v>
      </c>
    </row>
    <row r="98" spans="2:16" x14ac:dyDescent="0.25">
      <c r="B98" s="67">
        <v>44463</v>
      </c>
      <c r="C98" s="17" t="s">
        <v>82</v>
      </c>
      <c r="D98" s="17" t="s">
        <v>68</v>
      </c>
      <c r="E98" s="17" t="s">
        <v>162</v>
      </c>
      <c r="F98" s="17" t="s">
        <v>67</v>
      </c>
      <c r="G98" s="17" t="s">
        <v>73</v>
      </c>
      <c r="H98" s="46">
        <v>5</v>
      </c>
      <c r="I98" s="46">
        <v>10</v>
      </c>
      <c r="L98" s="55" t="str">
        <v>Tokyo</v>
      </c>
      <c r="M98" s="17" t="str">
        <v>Barbie</v>
      </c>
      <c r="N98" s="17">
        <v>31</v>
      </c>
      <c r="O98" s="17">
        <v>7</v>
      </c>
      <c r="P98" s="17">
        <v>13</v>
      </c>
    </row>
    <row r="99" spans="2:16" x14ac:dyDescent="0.25">
      <c r="B99" s="67">
        <v>44465</v>
      </c>
      <c r="C99" s="17" t="s">
        <v>85</v>
      </c>
      <c r="D99" s="17" t="s">
        <v>149</v>
      </c>
      <c r="E99" s="17" t="s">
        <v>162</v>
      </c>
      <c r="F99" s="17" t="s">
        <v>67</v>
      </c>
      <c r="G99" s="17" t="s">
        <v>74</v>
      </c>
      <c r="H99" s="46">
        <v>5</v>
      </c>
      <c r="I99" s="46">
        <v>10</v>
      </c>
      <c r="L99" s="55" t="str">
        <v>Tokyo</v>
      </c>
      <c r="M99" s="17" t="str">
        <v>Charlie</v>
      </c>
      <c r="N99" s="17">
        <v>38</v>
      </c>
      <c r="O99" s="17">
        <v>4</v>
      </c>
      <c r="P99" s="17">
        <v>18</v>
      </c>
    </row>
    <row r="100" spans="2:16" x14ac:dyDescent="0.25">
      <c r="B100" s="67">
        <v>44466</v>
      </c>
      <c r="C100" s="17" t="s">
        <v>87</v>
      </c>
      <c r="D100" s="17" t="s">
        <v>17</v>
      </c>
      <c r="E100" s="17" t="s">
        <v>27</v>
      </c>
      <c r="F100" s="17" t="s">
        <v>61</v>
      </c>
      <c r="G100" s="17" t="s">
        <v>81</v>
      </c>
      <c r="H100" s="46">
        <v>20</v>
      </c>
      <c r="I100" s="46">
        <v>20</v>
      </c>
      <c r="L100" s="55" t="str">
        <v>Tokyo</v>
      </c>
      <c r="M100" s="17" t="str">
        <v>Godwin</v>
      </c>
      <c r="N100" s="17">
        <v>44</v>
      </c>
      <c r="O100" s="17">
        <v>14</v>
      </c>
      <c r="P100" s="17">
        <v>15</v>
      </c>
    </row>
    <row r="101" spans="2:16" x14ac:dyDescent="0.25">
      <c r="B101" s="67">
        <v>44468</v>
      </c>
      <c r="C101" s="17" t="s">
        <v>82</v>
      </c>
      <c r="D101" s="17" t="s">
        <v>149</v>
      </c>
      <c r="E101" s="17" t="s">
        <v>162</v>
      </c>
      <c r="F101" s="17" t="s">
        <v>67</v>
      </c>
      <c r="G101" s="17" t="s">
        <v>76</v>
      </c>
      <c r="H101" s="46">
        <v>10</v>
      </c>
      <c r="I101" s="46">
        <v>4</v>
      </c>
      <c r="L101" s="55" t="str">
        <v>Tokyo</v>
      </c>
      <c r="M101" s="17" t="str">
        <v>Alex</v>
      </c>
      <c r="N101" s="17">
        <v>47</v>
      </c>
      <c r="O101" s="17">
        <v>5</v>
      </c>
      <c r="P101" s="17">
        <v>20</v>
      </c>
    </row>
    <row r="102" spans="2:16" x14ac:dyDescent="0.25">
      <c r="B102" s="67">
        <v>44471</v>
      </c>
      <c r="C102" s="17" t="s">
        <v>85</v>
      </c>
      <c r="D102" s="17" t="s">
        <v>60</v>
      </c>
      <c r="E102" s="17" t="s">
        <v>161</v>
      </c>
      <c r="F102" s="17" t="s">
        <v>63</v>
      </c>
      <c r="G102" s="17" t="s">
        <v>73</v>
      </c>
      <c r="H102" s="46">
        <v>25</v>
      </c>
      <c r="I102" s="46">
        <v>5</v>
      </c>
      <c r="L102" s="55" t="str">
        <v>Tokyo</v>
      </c>
      <c r="M102" s="17" t="str">
        <v>Felix</v>
      </c>
      <c r="N102" s="17">
        <v>53</v>
      </c>
      <c r="O102" s="17">
        <v>17</v>
      </c>
      <c r="P102" s="17">
        <v>19</v>
      </c>
    </row>
    <row r="103" spans="2:16" x14ac:dyDescent="0.25">
      <c r="B103" s="67">
        <v>44473</v>
      </c>
      <c r="C103" s="17" t="s">
        <v>85</v>
      </c>
      <c r="D103" s="17" t="s">
        <v>13</v>
      </c>
      <c r="E103" s="17" t="s">
        <v>28</v>
      </c>
      <c r="F103" s="17" t="s">
        <v>63</v>
      </c>
      <c r="G103" s="17" t="s">
        <v>72</v>
      </c>
      <c r="H103" s="46">
        <v>15</v>
      </c>
      <c r="I103" s="46">
        <v>13</v>
      </c>
      <c r="L103" s="55" t="str">
        <v>Tokyo</v>
      </c>
      <c r="M103" s="17" t="str">
        <v>Debra</v>
      </c>
      <c r="N103" s="17">
        <v>62</v>
      </c>
      <c r="O103" s="17">
        <v>18</v>
      </c>
      <c r="P103" s="17">
        <v>25</v>
      </c>
    </row>
    <row r="104" spans="2:16" x14ac:dyDescent="0.25">
      <c r="B104" s="67">
        <v>44475</v>
      </c>
      <c r="C104" s="17" t="s">
        <v>84</v>
      </c>
      <c r="D104" s="17" t="s">
        <v>59</v>
      </c>
      <c r="E104" s="17" t="s">
        <v>30</v>
      </c>
      <c r="F104" s="17" t="s">
        <v>62</v>
      </c>
      <c r="G104" s="17" t="s">
        <v>72</v>
      </c>
      <c r="H104" s="46">
        <v>15</v>
      </c>
      <c r="I104" s="46">
        <v>7</v>
      </c>
      <c r="L104" s="55" t="str">
        <v>Tokyo</v>
      </c>
      <c r="M104" s="17" t="str">
        <v>Hannah</v>
      </c>
      <c r="N104" s="17">
        <v>76</v>
      </c>
      <c r="O104" s="17">
        <v>12</v>
      </c>
      <c r="P104" s="17">
        <v>20</v>
      </c>
    </row>
    <row r="105" spans="2:16" x14ac:dyDescent="0.25">
      <c r="B105" s="67">
        <v>44484</v>
      </c>
      <c r="C105" s="17" t="s">
        <v>86</v>
      </c>
      <c r="D105" s="17" t="s">
        <v>13</v>
      </c>
      <c r="E105" s="17" t="s">
        <v>28</v>
      </c>
      <c r="F105" s="17" t="s">
        <v>63</v>
      </c>
      <c r="G105" s="17" t="s">
        <v>78</v>
      </c>
      <c r="H105" s="46">
        <v>30</v>
      </c>
      <c r="I105" s="46">
        <v>11</v>
      </c>
      <c r="L105" s="55" t="str">
        <v>Tokyo</v>
      </c>
      <c r="M105" s="17" t="str">
        <v>Eugene</v>
      </c>
      <c r="N105" s="17">
        <v>123</v>
      </c>
      <c r="O105" s="17">
        <v>7</v>
      </c>
      <c r="P105" s="17">
        <v>18</v>
      </c>
    </row>
    <row r="106" spans="2:16" x14ac:dyDescent="0.25">
      <c r="B106" s="67">
        <v>44488</v>
      </c>
      <c r="C106" s="17" t="s">
        <v>83</v>
      </c>
      <c r="D106" s="17" t="s">
        <v>148</v>
      </c>
      <c r="E106" s="17" t="s">
        <v>162</v>
      </c>
      <c r="F106" s="17" t="s">
        <v>67</v>
      </c>
      <c r="G106" s="17" t="s">
        <v>77</v>
      </c>
      <c r="H106" s="46">
        <v>20</v>
      </c>
      <c r="I106" s="46">
        <v>14</v>
      </c>
      <c r="L106" s="55" t="str">
        <v>Tokyo</v>
      </c>
      <c r="M106" s="17" t="str">
        <v/>
      </c>
      <c r="N106" s="17">
        <v>474</v>
      </c>
      <c r="O106" s="17">
        <v>4</v>
      </c>
      <c r="P106" s="17">
        <v>25</v>
      </c>
    </row>
    <row r="107" spans="2:16" x14ac:dyDescent="0.25">
      <c r="B107" s="67">
        <v>44492</v>
      </c>
      <c r="C107" s="17" t="s">
        <v>84</v>
      </c>
      <c r="D107" s="17" t="s">
        <v>60</v>
      </c>
      <c r="E107" s="17" t="s">
        <v>161</v>
      </c>
      <c r="F107" s="17" t="s">
        <v>63</v>
      </c>
      <c r="G107" s="17" t="s">
        <v>73</v>
      </c>
      <c r="H107" s="46">
        <v>20</v>
      </c>
      <c r="I107" s="46">
        <v>2</v>
      </c>
      <c r="L107" s="55" t="str">
        <v>London</v>
      </c>
      <c r="M107" s="17" t="str">
        <v>Alex</v>
      </c>
      <c r="N107" s="17">
        <v>28</v>
      </c>
      <c r="O107" s="17">
        <v>4</v>
      </c>
      <c r="P107" s="17">
        <v>10</v>
      </c>
    </row>
    <row r="108" spans="2:16" x14ac:dyDescent="0.25">
      <c r="B108" s="67">
        <v>44493</v>
      </c>
      <c r="C108" s="17" t="s">
        <v>85</v>
      </c>
      <c r="D108" s="17" t="s">
        <v>71</v>
      </c>
      <c r="E108" s="17" t="s">
        <v>162</v>
      </c>
      <c r="F108" s="17" t="s">
        <v>67</v>
      </c>
      <c r="G108" s="17" t="s">
        <v>78</v>
      </c>
      <c r="H108" s="46">
        <v>30</v>
      </c>
      <c r="I108" s="46">
        <v>20</v>
      </c>
      <c r="L108" s="55" t="str">
        <v>London</v>
      </c>
      <c r="M108" s="17" t="str">
        <v>Charlie</v>
      </c>
      <c r="N108" s="17">
        <v>52</v>
      </c>
      <c r="O108" s="17">
        <v>7</v>
      </c>
      <c r="P108" s="17">
        <v>18</v>
      </c>
    </row>
    <row r="109" spans="2:16" x14ac:dyDescent="0.25">
      <c r="B109" s="67">
        <v>44498</v>
      </c>
      <c r="C109" s="17" t="s">
        <v>84</v>
      </c>
      <c r="D109" s="17" t="s">
        <v>17</v>
      </c>
      <c r="E109" s="17" t="s">
        <v>27</v>
      </c>
      <c r="F109" s="17" t="s">
        <v>61</v>
      </c>
      <c r="G109" s="17" t="s">
        <v>77</v>
      </c>
      <c r="H109" s="46">
        <v>15</v>
      </c>
      <c r="I109" s="46">
        <v>16</v>
      </c>
      <c r="L109" s="55" t="str">
        <v>London</v>
      </c>
      <c r="M109" s="17" t="str">
        <v>Godwin</v>
      </c>
      <c r="N109" s="17">
        <v>54</v>
      </c>
      <c r="O109" s="17">
        <v>8</v>
      </c>
      <c r="P109" s="17">
        <v>11</v>
      </c>
    </row>
    <row r="110" spans="2:16" x14ac:dyDescent="0.25">
      <c r="B110" s="67">
        <v>44499</v>
      </c>
      <c r="C110" s="17" t="s">
        <v>84</v>
      </c>
      <c r="D110" s="17" t="s">
        <v>13</v>
      </c>
      <c r="E110" s="17" t="s">
        <v>28</v>
      </c>
      <c r="F110" s="17" t="s">
        <v>63</v>
      </c>
      <c r="G110" s="17" t="s">
        <v>79</v>
      </c>
      <c r="H110" s="46">
        <v>10</v>
      </c>
      <c r="I110" s="46">
        <v>10</v>
      </c>
      <c r="L110" s="55" t="str">
        <v>London</v>
      </c>
      <c r="M110" s="17" t="str">
        <v>Barbie</v>
      </c>
      <c r="N110" s="17">
        <v>82</v>
      </c>
      <c r="O110" s="17">
        <v>2</v>
      </c>
      <c r="P110" s="17">
        <v>16</v>
      </c>
    </row>
    <row r="111" spans="2:16" x14ac:dyDescent="0.25">
      <c r="B111" s="67">
        <v>44504</v>
      </c>
      <c r="C111" s="17" t="s">
        <v>83</v>
      </c>
      <c r="D111" s="17" t="s">
        <v>60</v>
      </c>
      <c r="E111" s="17" t="s">
        <v>161</v>
      </c>
      <c r="F111" s="17" t="s">
        <v>63</v>
      </c>
      <c r="G111" s="17" t="s">
        <v>78</v>
      </c>
      <c r="H111" s="46">
        <v>30</v>
      </c>
      <c r="I111" s="46">
        <v>17</v>
      </c>
      <c r="L111" s="55" t="str">
        <v>London</v>
      </c>
      <c r="M111" s="17" t="str">
        <v>Debra</v>
      </c>
      <c r="N111" s="17">
        <v>93</v>
      </c>
      <c r="O111" s="17">
        <v>2</v>
      </c>
      <c r="P111" s="17">
        <v>19</v>
      </c>
    </row>
    <row r="112" spans="2:16" x14ac:dyDescent="0.25">
      <c r="B112" s="67">
        <v>44507</v>
      </c>
      <c r="C112" s="17" t="s">
        <v>87</v>
      </c>
      <c r="D112" s="17" t="s">
        <v>13</v>
      </c>
      <c r="E112" s="17" t="s">
        <v>28</v>
      </c>
      <c r="F112" s="17" t="s">
        <v>63</v>
      </c>
      <c r="G112" s="17" t="s">
        <v>74</v>
      </c>
      <c r="H112" s="46">
        <v>5</v>
      </c>
      <c r="I112" s="46">
        <v>16</v>
      </c>
      <c r="L112" s="55" t="str">
        <v>London</v>
      </c>
      <c r="M112" s="17" t="str">
        <v>Eugene</v>
      </c>
      <c r="N112" s="17">
        <v>95</v>
      </c>
      <c r="O112" s="17">
        <v>7</v>
      </c>
      <c r="P112" s="17">
        <v>20</v>
      </c>
    </row>
    <row r="113" spans="2:16" x14ac:dyDescent="0.25">
      <c r="B113" s="67">
        <v>44511</v>
      </c>
      <c r="C113" s="17" t="s">
        <v>83</v>
      </c>
      <c r="D113" s="17" t="s">
        <v>17</v>
      </c>
      <c r="E113" s="17" t="s">
        <v>27</v>
      </c>
      <c r="F113" s="17" t="s">
        <v>61</v>
      </c>
      <c r="G113" s="17" t="s">
        <v>77</v>
      </c>
      <c r="H113" s="46">
        <v>15</v>
      </c>
      <c r="I113" s="46">
        <v>13</v>
      </c>
      <c r="L113" s="55" t="str">
        <v>London</v>
      </c>
      <c r="M113" s="17" t="str">
        <v>Hannah</v>
      </c>
      <c r="N113" s="17">
        <v>126</v>
      </c>
      <c r="O113" s="17">
        <v>6</v>
      </c>
      <c r="P113" s="17">
        <v>20</v>
      </c>
    </row>
    <row r="114" spans="2:16" x14ac:dyDescent="0.25">
      <c r="B114" s="67">
        <v>44511</v>
      </c>
      <c r="C114" s="17" t="s">
        <v>85</v>
      </c>
      <c r="D114" s="17" t="s">
        <v>17</v>
      </c>
      <c r="E114" s="17" t="s">
        <v>27</v>
      </c>
      <c r="F114" s="17" t="s">
        <v>61</v>
      </c>
      <c r="G114" s="17" t="s">
        <v>73</v>
      </c>
      <c r="H114" s="46">
        <v>15</v>
      </c>
      <c r="I114" s="46">
        <v>16</v>
      </c>
      <c r="L114" s="55" t="str">
        <v>London</v>
      </c>
      <c r="M114" s="17" t="str">
        <v>Felix</v>
      </c>
      <c r="N114" s="17">
        <v>127</v>
      </c>
      <c r="O114" s="17">
        <v>3</v>
      </c>
      <c r="P114" s="17">
        <v>18</v>
      </c>
    </row>
    <row r="115" spans="2:16" x14ac:dyDescent="0.25">
      <c r="B115" s="67">
        <v>44512</v>
      </c>
      <c r="C115" s="17" t="s">
        <v>89</v>
      </c>
      <c r="D115" s="17" t="s">
        <v>17</v>
      </c>
      <c r="E115" s="17" t="s">
        <v>27</v>
      </c>
      <c r="F115" s="17" t="s">
        <v>61</v>
      </c>
      <c r="G115" s="17" t="s">
        <v>78</v>
      </c>
      <c r="H115" s="46">
        <v>5</v>
      </c>
      <c r="I115" s="46">
        <v>14</v>
      </c>
      <c r="L115" s="55" t="str">
        <v>London</v>
      </c>
      <c r="M115" s="17" t="str">
        <v/>
      </c>
      <c r="N115" s="17">
        <v>657</v>
      </c>
      <c r="O115" s="17">
        <v>2</v>
      </c>
      <c r="P115" s="17">
        <v>20</v>
      </c>
    </row>
    <row r="116" spans="2:16" x14ac:dyDescent="0.25">
      <c r="B116" s="67">
        <v>44514</v>
      </c>
      <c r="C116" s="17" t="s">
        <v>84</v>
      </c>
      <c r="D116" s="17" t="s">
        <v>64</v>
      </c>
      <c r="E116" s="17" t="s">
        <v>164</v>
      </c>
      <c r="F116" s="17" t="s">
        <v>65</v>
      </c>
      <c r="G116" s="17" t="s">
        <v>72</v>
      </c>
      <c r="H116" s="46">
        <v>25</v>
      </c>
      <c r="I116" s="46">
        <v>19</v>
      </c>
      <c r="L116" s="55" t="str">
        <v>Lagos</v>
      </c>
      <c r="M116" s="17" t="str">
        <v>Godwin</v>
      </c>
      <c r="N116" s="17">
        <v>6</v>
      </c>
      <c r="O116" s="17">
        <v>2</v>
      </c>
      <c r="P116" s="17">
        <v>4</v>
      </c>
    </row>
    <row r="117" spans="2:16" x14ac:dyDescent="0.25">
      <c r="B117" s="67">
        <v>44517</v>
      </c>
      <c r="C117" s="17" t="s">
        <v>89</v>
      </c>
      <c r="D117" s="17" t="s">
        <v>17</v>
      </c>
      <c r="E117" s="17" t="s">
        <v>27</v>
      </c>
      <c r="F117" s="17" t="s">
        <v>61</v>
      </c>
      <c r="G117" s="17" t="s">
        <v>80</v>
      </c>
      <c r="H117" s="46">
        <v>5</v>
      </c>
      <c r="I117" s="46">
        <v>13</v>
      </c>
      <c r="L117" s="55" t="str">
        <v>Lagos</v>
      </c>
      <c r="M117" s="17" t="str">
        <v>Charlie</v>
      </c>
      <c r="N117" s="17">
        <v>82</v>
      </c>
      <c r="O117" s="17">
        <v>2</v>
      </c>
      <c r="P117" s="17">
        <v>18</v>
      </c>
    </row>
    <row r="118" spans="2:16" x14ac:dyDescent="0.25">
      <c r="B118" s="67">
        <v>44522</v>
      </c>
      <c r="C118" s="17" t="s">
        <v>86</v>
      </c>
      <c r="D118" s="17" t="s">
        <v>64</v>
      </c>
      <c r="E118" s="17" t="s">
        <v>164</v>
      </c>
      <c r="F118" s="17" t="s">
        <v>65</v>
      </c>
      <c r="G118" s="17" t="s">
        <v>73</v>
      </c>
      <c r="H118" s="46">
        <v>20</v>
      </c>
      <c r="I118" s="46">
        <v>18</v>
      </c>
      <c r="L118" s="55" t="str">
        <v>Lagos</v>
      </c>
      <c r="M118" s="17" t="str">
        <v>Eugene</v>
      </c>
      <c r="N118" s="17">
        <v>101</v>
      </c>
      <c r="O118" s="17">
        <v>5</v>
      </c>
      <c r="P118" s="17">
        <v>20</v>
      </c>
    </row>
    <row r="119" spans="2:16" x14ac:dyDescent="0.25">
      <c r="B119" s="67">
        <v>44523</v>
      </c>
      <c r="C119" s="17" t="s">
        <v>84</v>
      </c>
      <c r="D119" s="17" t="s">
        <v>149</v>
      </c>
      <c r="E119" s="17" t="s">
        <v>162</v>
      </c>
      <c r="F119" s="17" t="s">
        <v>67</v>
      </c>
      <c r="G119" s="17" t="s">
        <v>81</v>
      </c>
      <c r="H119" s="46">
        <v>15</v>
      </c>
      <c r="I119" s="46">
        <v>12</v>
      </c>
      <c r="L119" s="67" t="str">
        <v>Lagos</v>
      </c>
      <c r="M119" s="17" t="str">
        <v>Alex</v>
      </c>
      <c r="N119" s="17">
        <v>106</v>
      </c>
      <c r="O119" s="17">
        <v>2</v>
      </c>
      <c r="P119" s="17">
        <v>20</v>
      </c>
    </row>
    <row r="120" spans="2:16" x14ac:dyDescent="0.25">
      <c r="B120" s="67">
        <v>44526</v>
      </c>
      <c r="C120" s="17" t="s">
        <v>88</v>
      </c>
      <c r="D120" s="17" t="s">
        <v>13</v>
      </c>
      <c r="E120" s="17" t="s">
        <v>28</v>
      </c>
      <c r="F120" s="17" t="s">
        <v>63</v>
      </c>
      <c r="G120" s="17" t="s">
        <v>76</v>
      </c>
      <c r="H120" s="46">
        <v>30</v>
      </c>
      <c r="I120" s="46">
        <v>7</v>
      </c>
      <c r="L120" s="67" t="str">
        <v>Lagos</v>
      </c>
      <c r="M120" s="17" t="str">
        <v>Debra</v>
      </c>
      <c r="N120" s="17">
        <v>109</v>
      </c>
      <c r="O120" s="17">
        <v>5</v>
      </c>
      <c r="P120" s="17">
        <v>20</v>
      </c>
    </row>
    <row r="121" spans="2:16" x14ac:dyDescent="0.25">
      <c r="B121" s="67">
        <v>44541</v>
      </c>
      <c r="C121" s="17" t="s">
        <v>84</v>
      </c>
      <c r="D121" s="17" t="s">
        <v>68</v>
      </c>
      <c r="E121" s="17" t="s">
        <v>162</v>
      </c>
      <c r="F121" s="17" t="s">
        <v>67</v>
      </c>
      <c r="G121" s="17" t="s">
        <v>80</v>
      </c>
      <c r="H121" s="46">
        <v>15</v>
      </c>
      <c r="I121" s="46">
        <v>4</v>
      </c>
      <c r="L121" s="67" t="str">
        <v>Lagos</v>
      </c>
      <c r="M121" s="17" t="str">
        <v>Barbie</v>
      </c>
      <c r="N121" s="17">
        <v>112</v>
      </c>
      <c r="O121" s="17">
        <v>3</v>
      </c>
      <c r="P121" s="17">
        <v>20</v>
      </c>
    </row>
    <row r="122" spans="2:16" x14ac:dyDescent="0.25">
      <c r="B122" s="67">
        <v>44541</v>
      </c>
      <c r="C122" s="17" t="s">
        <v>88</v>
      </c>
      <c r="D122" s="17" t="s">
        <v>71</v>
      </c>
      <c r="E122" s="17" t="s">
        <v>162</v>
      </c>
      <c r="F122" s="17" t="s">
        <v>67</v>
      </c>
      <c r="G122" s="17" t="s">
        <v>73</v>
      </c>
      <c r="H122" s="46">
        <v>10</v>
      </c>
      <c r="I122" s="46">
        <v>5</v>
      </c>
      <c r="L122" s="67" t="str">
        <v>Lagos</v>
      </c>
      <c r="M122" s="17" t="str">
        <v>Felix</v>
      </c>
      <c r="N122" s="17">
        <v>117</v>
      </c>
      <c r="O122" s="17">
        <v>8</v>
      </c>
      <c r="P122" s="17">
        <v>18</v>
      </c>
    </row>
    <row r="123" spans="2:16" x14ac:dyDescent="0.25">
      <c r="B123" s="67">
        <v>44545</v>
      </c>
      <c r="C123" s="17" t="s">
        <v>85</v>
      </c>
      <c r="D123" s="17" t="s">
        <v>43</v>
      </c>
      <c r="E123" s="17" t="s">
        <v>163</v>
      </c>
      <c r="F123" s="17" t="s">
        <v>63</v>
      </c>
      <c r="G123" s="17" t="s">
        <v>79</v>
      </c>
      <c r="H123" s="46">
        <v>25</v>
      </c>
      <c r="I123" s="46">
        <v>4</v>
      </c>
      <c r="L123" s="67" t="str">
        <v>Lagos</v>
      </c>
      <c r="M123" s="17" t="str">
        <v>Hannah</v>
      </c>
      <c r="N123" s="17">
        <v>135</v>
      </c>
      <c r="O123" s="17">
        <v>2</v>
      </c>
      <c r="P123" s="17">
        <v>20</v>
      </c>
    </row>
    <row r="124" spans="2:16" x14ac:dyDescent="0.25">
      <c r="B124" s="67">
        <v>44547</v>
      </c>
      <c r="C124" s="17" t="s">
        <v>89</v>
      </c>
      <c r="D124" s="17" t="s">
        <v>43</v>
      </c>
      <c r="E124" s="17" t="s">
        <v>163</v>
      </c>
      <c r="F124" s="17" t="s">
        <v>63</v>
      </c>
      <c r="G124" s="17" t="s">
        <v>76</v>
      </c>
      <c r="H124" s="46">
        <v>20</v>
      </c>
      <c r="I124" s="46">
        <v>14</v>
      </c>
      <c r="L124" s="67" t="str">
        <v>Lagos</v>
      </c>
      <c r="M124" s="17" t="str">
        <v/>
      </c>
      <c r="N124" s="17">
        <v>768</v>
      </c>
      <c r="O124" s="17">
        <v>2</v>
      </c>
      <c r="P124" s="17">
        <v>20</v>
      </c>
    </row>
    <row r="125" spans="2:16" x14ac:dyDescent="0.25">
      <c r="B125" s="67">
        <v>44549</v>
      </c>
      <c r="C125" s="17" t="s">
        <v>83</v>
      </c>
      <c r="D125" s="17" t="s">
        <v>68</v>
      </c>
      <c r="E125" s="17" t="s">
        <v>162</v>
      </c>
      <c r="F125" s="17" t="s">
        <v>67</v>
      </c>
      <c r="G125" s="17" t="s">
        <v>77</v>
      </c>
      <c r="H125" s="46">
        <v>10</v>
      </c>
      <c r="I125" s="46">
        <v>18</v>
      </c>
      <c r="L125" s="67" t="str">
        <v>Grand Total</v>
      </c>
      <c r="M125" s="17" t="str">
        <v/>
      </c>
      <c r="N125" s="17">
        <v>4620</v>
      </c>
      <c r="O125" s="17">
        <v>2</v>
      </c>
      <c r="P125" s="17">
        <v>27</v>
      </c>
    </row>
    <row r="126" spans="2:16" x14ac:dyDescent="0.25">
      <c r="B126" s="67">
        <v>44556</v>
      </c>
      <c r="C126" s="17" t="s">
        <v>84</v>
      </c>
      <c r="D126" s="17" t="s">
        <v>17</v>
      </c>
      <c r="E126" s="17" t="s">
        <v>27</v>
      </c>
      <c r="F126" s="17" t="s">
        <v>61</v>
      </c>
      <c r="G126" s="17" t="s">
        <v>73</v>
      </c>
      <c r="H126" s="46">
        <v>25</v>
      </c>
      <c r="I126" s="46">
        <v>5</v>
      </c>
      <c r="L126" s="67"/>
    </row>
    <row r="127" spans="2:16" x14ac:dyDescent="0.25">
      <c r="B127" s="67">
        <v>44556</v>
      </c>
      <c r="C127" s="17" t="s">
        <v>82</v>
      </c>
      <c r="D127" s="17" t="s">
        <v>17</v>
      </c>
      <c r="E127" s="17" t="s">
        <v>27</v>
      </c>
      <c r="F127" s="17" t="s">
        <v>61</v>
      </c>
      <c r="G127" s="17" t="s">
        <v>78</v>
      </c>
      <c r="H127" s="46">
        <v>30</v>
      </c>
      <c r="I127" s="46">
        <v>16</v>
      </c>
      <c r="L127" s="67"/>
    </row>
    <row r="128" spans="2:16" x14ac:dyDescent="0.25">
      <c r="B128" s="67">
        <v>44556</v>
      </c>
      <c r="C128" s="17" t="s">
        <v>82</v>
      </c>
      <c r="D128" s="17" t="s">
        <v>149</v>
      </c>
      <c r="E128" s="17" t="s">
        <v>162</v>
      </c>
      <c r="F128" s="17" t="s">
        <v>67</v>
      </c>
      <c r="G128" s="17" t="s">
        <v>79</v>
      </c>
      <c r="H128" s="46">
        <v>10</v>
      </c>
      <c r="I128" s="46">
        <v>4</v>
      </c>
      <c r="L128" s="67"/>
    </row>
    <row r="129" spans="2:12" x14ac:dyDescent="0.25">
      <c r="B129" s="67">
        <v>44558</v>
      </c>
      <c r="C129" s="17" t="s">
        <v>88</v>
      </c>
      <c r="D129" s="17" t="s">
        <v>15</v>
      </c>
      <c r="E129" s="17" t="s">
        <v>161</v>
      </c>
      <c r="F129" s="17" t="s">
        <v>63</v>
      </c>
      <c r="G129" s="17" t="s">
        <v>75</v>
      </c>
      <c r="H129" s="46">
        <v>10</v>
      </c>
      <c r="I129" s="46">
        <v>16</v>
      </c>
      <c r="L129" s="67"/>
    </row>
    <row r="130" spans="2:12" x14ac:dyDescent="0.25">
      <c r="B130" s="67">
        <v>44561</v>
      </c>
      <c r="C130" s="17" t="s">
        <v>85</v>
      </c>
      <c r="D130" s="17" t="s">
        <v>69</v>
      </c>
      <c r="E130" s="17" t="s">
        <v>162</v>
      </c>
      <c r="F130" s="17" t="s">
        <v>67</v>
      </c>
      <c r="G130" s="17" t="s">
        <v>81</v>
      </c>
      <c r="H130" s="46">
        <v>10</v>
      </c>
      <c r="I130" s="46">
        <v>7</v>
      </c>
      <c r="L130" s="67"/>
    </row>
    <row r="131" spans="2:12" x14ac:dyDescent="0.25">
      <c r="B131" s="67">
        <v>44566</v>
      </c>
      <c r="C131" s="17" t="s">
        <v>85</v>
      </c>
      <c r="D131" s="17" t="s">
        <v>13</v>
      </c>
      <c r="E131" s="17" t="s">
        <v>28</v>
      </c>
      <c r="F131" s="17" t="s">
        <v>63</v>
      </c>
      <c r="G131" s="17" t="s">
        <v>75</v>
      </c>
      <c r="H131" s="46">
        <v>5</v>
      </c>
      <c r="I131" s="46">
        <v>3</v>
      </c>
      <c r="L131" s="67"/>
    </row>
    <row r="132" spans="2:12" x14ac:dyDescent="0.25">
      <c r="B132" s="67">
        <v>44567</v>
      </c>
      <c r="C132" s="17" t="s">
        <v>84</v>
      </c>
      <c r="D132" s="17" t="s">
        <v>70</v>
      </c>
      <c r="E132" s="17" t="s">
        <v>162</v>
      </c>
      <c r="F132" s="17" t="s">
        <v>67</v>
      </c>
      <c r="G132" s="17" t="s">
        <v>74</v>
      </c>
      <c r="H132" s="46">
        <v>15</v>
      </c>
      <c r="I132" s="46">
        <v>13</v>
      </c>
      <c r="L132" s="67"/>
    </row>
    <row r="133" spans="2:12" x14ac:dyDescent="0.25">
      <c r="B133" s="67">
        <v>44569</v>
      </c>
      <c r="C133" s="17" t="s">
        <v>87</v>
      </c>
      <c r="D133" s="17" t="s">
        <v>17</v>
      </c>
      <c r="E133" s="17" t="s">
        <v>27</v>
      </c>
      <c r="F133" s="17" t="s">
        <v>61</v>
      </c>
      <c r="G133" s="17" t="s">
        <v>73</v>
      </c>
      <c r="H133" s="46">
        <v>10</v>
      </c>
      <c r="I133" s="46">
        <v>13</v>
      </c>
      <c r="L133" s="67"/>
    </row>
    <row r="134" spans="2:12" x14ac:dyDescent="0.25">
      <c r="B134" s="67">
        <v>44573</v>
      </c>
      <c r="C134" s="17" t="s">
        <v>83</v>
      </c>
      <c r="D134" s="17" t="s">
        <v>68</v>
      </c>
      <c r="E134" s="17" t="s">
        <v>162</v>
      </c>
      <c r="F134" s="17" t="s">
        <v>67</v>
      </c>
      <c r="G134" s="17" t="s">
        <v>78</v>
      </c>
      <c r="H134" s="46">
        <v>20</v>
      </c>
      <c r="I134" s="46">
        <v>20</v>
      </c>
      <c r="L134" s="67"/>
    </row>
    <row r="135" spans="2:12" x14ac:dyDescent="0.25">
      <c r="B135" s="67">
        <v>44580</v>
      </c>
      <c r="C135" s="17" t="s">
        <v>88</v>
      </c>
      <c r="D135" s="17" t="s">
        <v>64</v>
      </c>
      <c r="E135" s="17" t="s">
        <v>164</v>
      </c>
      <c r="F135" s="17" t="s">
        <v>65</v>
      </c>
      <c r="G135" s="17" t="s">
        <v>80</v>
      </c>
      <c r="H135" s="46">
        <v>5</v>
      </c>
      <c r="I135" s="46">
        <v>6</v>
      </c>
      <c r="L135" s="67"/>
    </row>
    <row r="136" spans="2:12" x14ac:dyDescent="0.25">
      <c r="B136" s="67">
        <v>44580</v>
      </c>
      <c r="C136" s="17" t="s">
        <v>86</v>
      </c>
      <c r="D136" s="17" t="s">
        <v>43</v>
      </c>
      <c r="E136" s="17" t="s">
        <v>163</v>
      </c>
      <c r="F136" s="17" t="s">
        <v>63</v>
      </c>
      <c r="G136" s="17" t="s">
        <v>76</v>
      </c>
      <c r="H136" s="46">
        <v>20</v>
      </c>
      <c r="I136" s="46">
        <v>18</v>
      </c>
      <c r="L136" s="67"/>
    </row>
    <row r="137" spans="2:12" x14ac:dyDescent="0.25">
      <c r="B137" s="67">
        <v>44586</v>
      </c>
      <c r="C137" s="17" t="s">
        <v>85</v>
      </c>
      <c r="D137" s="17" t="s">
        <v>70</v>
      </c>
      <c r="E137" s="17" t="s">
        <v>162</v>
      </c>
      <c r="F137" s="17" t="s">
        <v>67</v>
      </c>
      <c r="G137" s="17" t="s">
        <v>72</v>
      </c>
      <c r="H137" s="46">
        <v>5</v>
      </c>
      <c r="I137" s="46">
        <v>7</v>
      </c>
      <c r="L137" s="67"/>
    </row>
    <row r="138" spans="2:12" x14ac:dyDescent="0.25">
      <c r="B138" s="67">
        <v>44588</v>
      </c>
      <c r="C138" s="17" t="s">
        <v>88</v>
      </c>
      <c r="D138" s="17" t="s">
        <v>59</v>
      </c>
      <c r="E138" s="17" t="s">
        <v>30</v>
      </c>
      <c r="F138" s="17" t="s">
        <v>62</v>
      </c>
      <c r="G138" s="17" t="s">
        <v>80</v>
      </c>
      <c r="H138" s="46">
        <v>10</v>
      </c>
      <c r="I138" s="46">
        <v>18</v>
      </c>
      <c r="L138" s="67"/>
    </row>
    <row r="139" spans="2:12" x14ac:dyDescent="0.25">
      <c r="B139" s="67">
        <v>44590</v>
      </c>
      <c r="C139" s="17" t="s">
        <v>83</v>
      </c>
      <c r="D139" s="17" t="s">
        <v>148</v>
      </c>
      <c r="E139" s="17" t="s">
        <v>162</v>
      </c>
      <c r="F139" s="17" t="s">
        <v>67</v>
      </c>
      <c r="G139" s="17" t="s">
        <v>77</v>
      </c>
      <c r="H139" s="46">
        <v>5</v>
      </c>
      <c r="I139" s="46">
        <v>5</v>
      </c>
      <c r="L139" s="67"/>
    </row>
    <row r="140" spans="2:12" x14ac:dyDescent="0.25">
      <c r="B140" s="67">
        <v>44591</v>
      </c>
      <c r="C140" s="17" t="s">
        <v>83</v>
      </c>
      <c r="D140" s="17" t="s">
        <v>68</v>
      </c>
      <c r="E140" s="17" t="s">
        <v>162</v>
      </c>
      <c r="F140" s="17" t="s">
        <v>67</v>
      </c>
      <c r="G140" s="17" t="s">
        <v>81</v>
      </c>
      <c r="H140" s="46">
        <v>5</v>
      </c>
      <c r="I140" s="46">
        <v>7</v>
      </c>
      <c r="L140" s="67"/>
    </row>
    <row r="141" spans="2:12" x14ac:dyDescent="0.25">
      <c r="B141" s="67">
        <v>44593</v>
      </c>
      <c r="C141" s="17" t="s">
        <v>83</v>
      </c>
      <c r="D141" s="17" t="s">
        <v>68</v>
      </c>
      <c r="E141" s="17" t="s">
        <v>162</v>
      </c>
      <c r="F141" s="17" t="s">
        <v>67</v>
      </c>
      <c r="G141" s="17" t="s">
        <v>76</v>
      </c>
      <c r="H141" s="46">
        <v>5</v>
      </c>
      <c r="I141" s="46">
        <v>16</v>
      </c>
      <c r="L141" s="67"/>
    </row>
    <row r="142" spans="2:12" x14ac:dyDescent="0.25">
      <c r="B142" s="67">
        <v>44595</v>
      </c>
      <c r="C142" s="17" t="s">
        <v>82</v>
      </c>
      <c r="D142" s="17" t="s">
        <v>60</v>
      </c>
      <c r="E142" s="17" t="s">
        <v>161</v>
      </c>
      <c r="F142" s="17" t="s">
        <v>63</v>
      </c>
      <c r="G142" s="17" t="s">
        <v>79</v>
      </c>
      <c r="H142" s="46">
        <v>15</v>
      </c>
      <c r="I142" s="46">
        <v>9</v>
      </c>
      <c r="L142" s="67"/>
    </row>
    <row r="143" spans="2:12" x14ac:dyDescent="0.25">
      <c r="B143" s="67">
        <v>44596</v>
      </c>
      <c r="C143" s="17" t="s">
        <v>89</v>
      </c>
      <c r="D143" s="17" t="s">
        <v>17</v>
      </c>
      <c r="E143" s="17" t="s">
        <v>27</v>
      </c>
      <c r="F143" s="17" t="s">
        <v>61</v>
      </c>
      <c r="G143" s="17" t="s">
        <v>76</v>
      </c>
      <c r="H143" s="46">
        <v>25</v>
      </c>
      <c r="I143" s="46">
        <v>20</v>
      </c>
      <c r="L143" s="67"/>
    </row>
    <row r="144" spans="2:12" x14ac:dyDescent="0.25">
      <c r="B144" s="67">
        <v>44597</v>
      </c>
      <c r="C144" s="17" t="s">
        <v>89</v>
      </c>
      <c r="D144" s="17" t="s">
        <v>149</v>
      </c>
      <c r="E144" s="17" t="s">
        <v>162</v>
      </c>
      <c r="F144" s="17" t="s">
        <v>67</v>
      </c>
      <c r="G144" s="17" t="s">
        <v>78</v>
      </c>
      <c r="H144" s="46">
        <v>15</v>
      </c>
      <c r="I144" s="46">
        <v>6</v>
      </c>
      <c r="L144" s="67"/>
    </row>
    <row r="145" spans="2:12" x14ac:dyDescent="0.25">
      <c r="B145" s="67">
        <v>44598</v>
      </c>
      <c r="C145" s="17" t="s">
        <v>82</v>
      </c>
      <c r="D145" s="17" t="s">
        <v>17</v>
      </c>
      <c r="E145" s="17" t="s">
        <v>27</v>
      </c>
      <c r="F145" s="17" t="s">
        <v>61</v>
      </c>
      <c r="G145" s="17" t="s">
        <v>74</v>
      </c>
      <c r="H145" s="46">
        <v>10</v>
      </c>
      <c r="I145" s="46">
        <v>13</v>
      </c>
      <c r="L145" s="67"/>
    </row>
    <row r="146" spans="2:12" x14ac:dyDescent="0.25">
      <c r="B146" s="67">
        <v>44603</v>
      </c>
      <c r="C146" s="17" t="s">
        <v>89</v>
      </c>
      <c r="D146" s="17" t="s">
        <v>64</v>
      </c>
      <c r="E146" s="17" t="s">
        <v>164</v>
      </c>
      <c r="F146" s="17" t="s">
        <v>65</v>
      </c>
      <c r="G146" s="17" t="s">
        <v>81</v>
      </c>
      <c r="H146" s="46">
        <v>5</v>
      </c>
      <c r="I146" s="46">
        <v>2</v>
      </c>
      <c r="L146" s="67"/>
    </row>
    <row r="147" spans="2:12" x14ac:dyDescent="0.25">
      <c r="B147" s="67">
        <v>44604</v>
      </c>
      <c r="C147" s="17" t="s">
        <v>85</v>
      </c>
      <c r="D147" s="17" t="s">
        <v>15</v>
      </c>
      <c r="E147" s="17" t="s">
        <v>161</v>
      </c>
      <c r="F147" s="17" t="s">
        <v>63</v>
      </c>
      <c r="G147" s="17" t="s">
        <v>78</v>
      </c>
      <c r="H147" s="46">
        <v>30</v>
      </c>
      <c r="I147" s="46">
        <v>9</v>
      </c>
      <c r="L147" s="67"/>
    </row>
    <row r="148" spans="2:12" x14ac:dyDescent="0.25">
      <c r="B148" s="67">
        <v>44605</v>
      </c>
      <c r="C148" s="17" t="s">
        <v>84</v>
      </c>
      <c r="D148" s="17" t="s">
        <v>17</v>
      </c>
      <c r="E148" s="17" t="s">
        <v>27</v>
      </c>
      <c r="F148" s="17" t="s">
        <v>61</v>
      </c>
      <c r="G148" s="17" t="s">
        <v>76</v>
      </c>
      <c r="H148" s="46">
        <v>10</v>
      </c>
      <c r="I148" s="46">
        <v>14</v>
      </c>
      <c r="L148" s="67"/>
    </row>
    <row r="149" spans="2:12" x14ac:dyDescent="0.25">
      <c r="B149" s="67">
        <v>44605</v>
      </c>
      <c r="C149" s="17" t="s">
        <v>83</v>
      </c>
      <c r="D149" s="17" t="s">
        <v>15</v>
      </c>
      <c r="E149" s="17" t="s">
        <v>161</v>
      </c>
      <c r="F149" s="17" t="s">
        <v>63</v>
      </c>
      <c r="G149" s="17" t="s">
        <v>79</v>
      </c>
      <c r="H149" s="46">
        <v>15</v>
      </c>
      <c r="I149" s="46">
        <v>9</v>
      </c>
      <c r="L149" s="67"/>
    </row>
    <row r="150" spans="2:12" x14ac:dyDescent="0.25">
      <c r="B150" s="67">
        <v>44605</v>
      </c>
      <c r="C150" s="17" t="s">
        <v>89</v>
      </c>
      <c r="D150" s="17" t="s">
        <v>59</v>
      </c>
      <c r="E150" s="17" t="s">
        <v>30</v>
      </c>
      <c r="F150" s="17" t="s">
        <v>62</v>
      </c>
      <c r="G150" s="17" t="s">
        <v>78</v>
      </c>
      <c r="H150" s="46">
        <v>30</v>
      </c>
      <c r="I150" s="46">
        <v>6</v>
      </c>
      <c r="L150" s="67"/>
    </row>
    <row r="151" spans="2:12" x14ac:dyDescent="0.25">
      <c r="B151" s="67">
        <v>44606</v>
      </c>
      <c r="C151" s="17" t="s">
        <v>83</v>
      </c>
      <c r="D151" s="17" t="s">
        <v>59</v>
      </c>
      <c r="E151" s="17" t="s">
        <v>30</v>
      </c>
      <c r="F151" s="17" t="s">
        <v>62</v>
      </c>
      <c r="G151" s="17" t="s">
        <v>76</v>
      </c>
      <c r="H151" s="46">
        <v>30</v>
      </c>
      <c r="I151" s="46">
        <v>14</v>
      </c>
      <c r="L151" s="67"/>
    </row>
    <row r="152" spans="2:12" x14ac:dyDescent="0.25">
      <c r="B152" s="67">
        <v>44610</v>
      </c>
      <c r="C152" s="17" t="s">
        <v>85</v>
      </c>
      <c r="D152" s="17" t="s">
        <v>13</v>
      </c>
      <c r="E152" s="17" t="s">
        <v>28</v>
      </c>
      <c r="F152" s="17" t="s">
        <v>63</v>
      </c>
      <c r="G152" s="17" t="s">
        <v>77</v>
      </c>
      <c r="H152" s="46">
        <v>20</v>
      </c>
      <c r="I152" s="46">
        <v>12</v>
      </c>
      <c r="L152" s="67"/>
    </row>
    <row r="153" spans="2:12" x14ac:dyDescent="0.25">
      <c r="B153" s="67">
        <v>44613</v>
      </c>
      <c r="C153" s="17" t="s">
        <v>89</v>
      </c>
      <c r="D153" s="17" t="s">
        <v>13</v>
      </c>
      <c r="E153" s="17" t="s">
        <v>28</v>
      </c>
      <c r="F153" s="17" t="s">
        <v>63</v>
      </c>
      <c r="G153" s="17" t="s">
        <v>80</v>
      </c>
      <c r="H153" s="46">
        <v>25</v>
      </c>
      <c r="I153" s="46">
        <v>10</v>
      </c>
      <c r="L153" s="67"/>
    </row>
    <row r="154" spans="2:12" x14ac:dyDescent="0.25">
      <c r="B154" s="67">
        <v>44613</v>
      </c>
      <c r="C154" s="17" t="s">
        <v>83</v>
      </c>
      <c r="D154" s="17" t="s">
        <v>59</v>
      </c>
      <c r="E154" s="17" t="s">
        <v>30</v>
      </c>
      <c r="F154" s="17" t="s">
        <v>62</v>
      </c>
      <c r="G154" s="17" t="s">
        <v>73</v>
      </c>
      <c r="H154" s="46">
        <v>15</v>
      </c>
      <c r="I154" s="46">
        <v>7</v>
      </c>
      <c r="L154" s="67"/>
    </row>
    <row r="155" spans="2:12" x14ac:dyDescent="0.25">
      <c r="B155" s="67">
        <v>44613</v>
      </c>
      <c r="C155" s="17" t="s">
        <v>83</v>
      </c>
      <c r="D155" s="17" t="s">
        <v>43</v>
      </c>
      <c r="E155" s="17" t="s">
        <v>163</v>
      </c>
      <c r="F155" s="17" t="s">
        <v>63</v>
      </c>
      <c r="G155" s="17" t="s">
        <v>78</v>
      </c>
      <c r="H155" s="46">
        <v>0</v>
      </c>
      <c r="I155" s="46">
        <v>13</v>
      </c>
      <c r="L155" s="67"/>
    </row>
    <row r="156" spans="2:12" x14ac:dyDescent="0.25">
      <c r="B156" s="67">
        <v>44614</v>
      </c>
      <c r="C156" s="17" t="s">
        <v>89</v>
      </c>
      <c r="D156" s="17" t="s">
        <v>60</v>
      </c>
      <c r="E156" s="17" t="s">
        <v>161</v>
      </c>
      <c r="F156" s="17" t="s">
        <v>63</v>
      </c>
      <c r="G156" s="17" t="s">
        <v>79</v>
      </c>
      <c r="H156" s="46">
        <v>15</v>
      </c>
      <c r="I156" s="46">
        <v>2</v>
      </c>
      <c r="L156" s="67"/>
    </row>
    <row r="157" spans="2:12" x14ac:dyDescent="0.25">
      <c r="B157" s="67">
        <v>44618</v>
      </c>
      <c r="C157" s="17" t="s">
        <v>83</v>
      </c>
      <c r="D157" s="17" t="s">
        <v>15</v>
      </c>
      <c r="E157" s="17" t="s">
        <v>161</v>
      </c>
      <c r="F157" s="17" t="s">
        <v>63</v>
      </c>
      <c r="G157" s="17" t="s">
        <v>81</v>
      </c>
      <c r="H157" s="46">
        <v>10</v>
      </c>
      <c r="I157" s="46">
        <v>12</v>
      </c>
      <c r="L157" s="67"/>
    </row>
    <row r="158" spans="2:12" x14ac:dyDescent="0.25">
      <c r="B158" s="67">
        <v>44621</v>
      </c>
      <c r="C158" s="17" t="s">
        <v>88</v>
      </c>
      <c r="D158" s="17" t="s">
        <v>16</v>
      </c>
      <c r="E158" s="17" t="s">
        <v>29</v>
      </c>
      <c r="F158" s="17" t="s">
        <v>63</v>
      </c>
      <c r="G158" s="17" t="s">
        <v>75</v>
      </c>
      <c r="H158" s="46">
        <v>5</v>
      </c>
      <c r="I158" s="46">
        <v>20</v>
      </c>
      <c r="L158" s="67"/>
    </row>
    <row r="159" spans="2:12" x14ac:dyDescent="0.25">
      <c r="B159" s="67">
        <v>44623</v>
      </c>
      <c r="C159" s="17" t="s">
        <v>89</v>
      </c>
      <c r="D159" s="17" t="s">
        <v>148</v>
      </c>
      <c r="E159" s="17" t="s">
        <v>162</v>
      </c>
      <c r="F159" s="17" t="s">
        <v>67</v>
      </c>
      <c r="G159" s="17" t="s">
        <v>81</v>
      </c>
      <c r="H159" s="46">
        <v>10</v>
      </c>
      <c r="I159" s="46">
        <v>6</v>
      </c>
      <c r="L159" s="67"/>
    </row>
    <row r="160" spans="2:12" x14ac:dyDescent="0.25">
      <c r="B160" s="67">
        <v>44626</v>
      </c>
      <c r="C160" s="17" t="s">
        <v>82</v>
      </c>
      <c r="D160" s="17" t="s">
        <v>16</v>
      </c>
      <c r="E160" s="17" t="s">
        <v>29</v>
      </c>
      <c r="F160" s="17" t="s">
        <v>63</v>
      </c>
      <c r="G160" s="17" t="s">
        <v>80</v>
      </c>
      <c r="H160" s="46">
        <v>10</v>
      </c>
      <c r="I160" s="46">
        <v>14</v>
      </c>
      <c r="L160" s="67"/>
    </row>
    <row r="161" spans="2:12" x14ac:dyDescent="0.25">
      <c r="B161" s="67">
        <v>44627</v>
      </c>
      <c r="C161" s="17" t="s">
        <v>85</v>
      </c>
      <c r="D161" s="17" t="s">
        <v>17</v>
      </c>
      <c r="E161" s="17" t="s">
        <v>27</v>
      </c>
      <c r="F161" s="17" t="s">
        <v>61</v>
      </c>
      <c r="G161" s="17" t="s">
        <v>78</v>
      </c>
      <c r="H161" s="46">
        <v>20</v>
      </c>
      <c r="I161" s="46">
        <v>12</v>
      </c>
      <c r="L161" s="67"/>
    </row>
    <row r="162" spans="2:12" x14ac:dyDescent="0.25">
      <c r="B162" s="67">
        <v>44627</v>
      </c>
      <c r="C162" s="17" t="s">
        <v>86</v>
      </c>
      <c r="D162" s="17" t="s">
        <v>71</v>
      </c>
      <c r="E162" s="17" t="s">
        <v>162</v>
      </c>
      <c r="F162" s="17" t="s">
        <v>67</v>
      </c>
      <c r="G162" s="17" t="s">
        <v>78</v>
      </c>
      <c r="H162" s="46">
        <v>0</v>
      </c>
      <c r="I162" s="46">
        <v>14</v>
      </c>
      <c r="L162" s="67"/>
    </row>
    <row r="163" spans="2:12" x14ac:dyDescent="0.25">
      <c r="B163" s="67">
        <v>44627</v>
      </c>
      <c r="C163" s="17" t="s">
        <v>89</v>
      </c>
      <c r="D163" s="17" t="s">
        <v>13</v>
      </c>
      <c r="E163" s="17" t="s">
        <v>28</v>
      </c>
      <c r="F163" s="17" t="s">
        <v>63</v>
      </c>
      <c r="G163" s="17" t="s">
        <v>78</v>
      </c>
      <c r="H163" s="46">
        <v>10</v>
      </c>
      <c r="I163" s="46">
        <v>6</v>
      </c>
      <c r="L163" s="67"/>
    </row>
    <row r="164" spans="2:12" x14ac:dyDescent="0.25">
      <c r="B164" s="67">
        <v>44630</v>
      </c>
      <c r="C164" s="17" t="s">
        <v>82</v>
      </c>
      <c r="D164" s="17" t="s">
        <v>13</v>
      </c>
      <c r="E164" s="17" t="s">
        <v>28</v>
      </c>
      <c r="F164" s="17" t="s">
        <v>63</v>
      </c>
      <c r="G164" s="17" t="s">
        <v>75</v>
      </c>
      <c r="H164" s="46">
        <v>0</v>
      </c>
      <c r="I164" s="46">
        <v>19</v>
      </c>
      <c r="L164" s="67"/>
    </row>
    <row r="165" spans="2:12" x14ac:dyDescent="0.25">
      <c r="B165" s="67">
        <v>44633</v>
      </c>
      <c r="C165" s="17" t="s">
        <v>87</v>
      </c>
      <c r="D165" s="17" t="s">
        <v>149</v>
      </c>
      <c r="E165" s="17" t="s">
        <v>162</v>
      </c>
      <c r="F165" s="17" t="s">
        <v>67</v>
      </c>
      <c r="G165" s="17" t="s">
        <v>76</v>
      </c>
      <c r="H165" s="46">
        <v>10</v>
      </c>
      <c r="I165" s="46">
        <v>12</v>
      </c>
      <c r="L165" s="67"/>
    </row>
    <row r="166" spans="2:12" x14ac:dyDescent="0.25">
      <c r="B166" s="67">
        <v>44635</v>
      </c>
      <c r="C166" s="17" t="s">
        <v>85</v>
      </c>
      <c r="D166" s="17" t="s">
        <v>17</v>
      </c>
      <c r="E166" s="17" t="s">
        <v>27</v>
      </c>
      <c r="F166" s="17" t="s">
        <v>61</v>
      </c>
      <c r="G166" s="17" t="s">
        <v>80</v>
      </c>
      <c r="H166" s="46">
        <v>10</v>
      </c>
      <c r="I166" s="46">
        <v>11</v>
      </c>
      <c r="L166" s="67"/>
    </row>
    <row r="167" spans="2:12" x14ac:dyDescent="0.25">
      <c r="B167" s="67">
        <v>44636</v>
      </c>
      <c r="C167" s="17" t="s">
        <v>85</v>
      </c>
      <c r="D167" s="17" t="s">
        <v>71</v>
      </c>
      <c r="E167" s="17" t="s">
        <v>162</v>
      </c>
      <c r="F167" s="17" t="s">
        <v>67</v>
      </c>
      <c r="G167" s="17" t="s">
        <v>80</v>
      </c>
      <c r="H167" s="46">
        <v>15</v>
      </c>
      <c r="I167" s="46">
        <v>16</v>
      </c>
      <c r="L167" s="67"/>
    </row>
    <row r="168" spans="2:12" x14ac:dyDescent="0.25">
      <c r="B168" s="67">
        <v>44639</v>
      </c>
      <c r="C168" s="17" t="s">
        <v>87</v>
      </c>
      <c r="D168" s="17" t="s">
        <v>17</v>
      </c>
      <c r="E168" s="17" t="s">
        <v>27</v>
      </c>
      <c r="F168" s="17" t="s">
        <v>61</v>
      </c>
      <c r="G168" s="17" t="s">
        <v>77</v>
      </c>
      <c r="H168" s="46">
        <v>25</v>
      </c>
      <c r="I168" s="46">
        <v>15</v>
      </c>
      <c r="L168" s="67"/>
    </row>
    <row r="169" spans="2:12" x14ac:dyDescent="0.25">
      <c r="B169" s="67">
        <v>44642</v>
      </c>
      <c r="C169" s="17" t="s">
        <v>84</v>
      </c>
      <c r="D169" s="17" t="s">
        <v>16</v>
      </c>
      <c r="E169" s="17" t="s">
        <v>29</v>
      </c>
      <c r="F169" s="17" t="s">
        <v>63</v>
      </c>
      <c r="G169" s="17" t="s">
        <v>79</v>
      </c>
      <c r="H169" s="46">
        <v>25</v>
      </c>
      <c r="I169" s="46">
        <v>16</v>
      </c>
      <c r="L169" s="67"/>
    </row>
    <row r="170" spans="2:12" x14ac:dyDescent="0.25">
      <c r="B170" s="67">
        <v>44644</v>
      </c>
      <c r="C170" s="17" t="s">
        <v>84</v>
      </c>
      <c r="D170" s="17" t="s">
        <v>149</v>
      </c>
      <c r="E170" s="17" t="s">
        <v>162</v>
      </c>
      <c r="F170" s="17" t="s">
        <v>67</v>
      </c>
      <c r="G170" s="17" t="s">
        <v>75</v>
      </c>
      <c r="H170" s="46">
        <v>0</v>
      </c>
      <c r="I170" s="46">
        <v>10</v>
      </c>
      <c r="L170" s="67"/>
    </row>
    <row r="171" spans="2:12" x14ac:dyDescent="0.25">
      <c r="B171" s="67">
        <v>44648</v>
      </c>
      <c r="C171" s="17" t="s">
        <v>89</v>
      </c>
      <c r="D171" s="17" t="s">
        <v>64</v>
      </c>
      <c r="E171" s="17" t="s">
        <v>164</v>
      </c>
      <c r="F171" s="17" t="s">
        <v>65</v>
      </c>
      <c r="G171" s="17" t="s">
        <v>76</v>
      </c>
      <c r="H171" s="46">
        <v>0</v>
      </c>
      <c r="I171" s="46">
        <v>2</v>
      </c>
      <c r="L171" s="67"/>
    </row>
    <row r="172" spans="2:12" x14ac:dyDescent="0.25">
      <c r="B172" s="67">
        <v>44663</v>
      </c>
      <c r="C172" s="17" t="s">
        <v>86</v>
      </c>
      <c r="D172" s="17" t="s">
        <v>148</v>
      </c>
      <c r="E172" s="17" t="s">
        <v>162</v>
      </c>
      <c r="F172" s="17" t="s">
        <v>67</v>
      </c>
      <c r="G172" s="17" t="s">
        <v>73</v>
      </c>
      <c r="H172" s="46">
        <v>30</v>
      </c>
      <c r="I172" s="46">
        <v>5</v>
      </c>
      <c r="L172" s="67"/>
    </row>
    <row r="173" spans="2:12" x14ac:dyDescent="0.25">
      <c r="B173" s="67">
        <v>44668</v>
      </c>
      <c r="C173" s="17" t="s">
        <v>87</v>
      </c>
      <c r="D173" s="17" t="s">
        <v>64</v>
      </c>
      <c r="E173" s="17" t="s">
        <v>164</v>
      </c>
      <c r="F173" s="17" t="s">
        <v>65</v>
      </c>
      <c r="G173" s="17" t="s">
        <v>73</v>
      </c>
      <c r="H173" s="46">
        <v>5</v>
      </c>
      <c r="I173" s="46">
        <v>15</v>
      </c>
      <c r="L173" s="67"/>
    </row>
    <row r="174" spans="2:12" x14ac:dyDescent="0.25">
      <c r="B174" s="67">
        <v>44669</v>
      </c>
      <c r="C174" s="17" t="s">
        <v>82</v>
      </c>
      <c r="D174" s="17" t="s">
        <v>59</v>
      </c>
      <c r="E174" s="17" t="s">
        <v>30</v>
      </c>
      <c r="F174" s="17" t="s">
        <v>62</v>
      </c>
      <c r="G174" s="17" t="s">
        <v>81</v>
      </c>
      <c r="H174" s="46">
        <v>25</v>
      </c>
      <c r="I174" s="46">
        <v>13</v>
      </c>
      <c r="L174" s="67"/>
    </row>
    <row r="175" spans="2:12" x14ac:dyDescent="0.25">
      <c r="B175" s="67">
        <v>44673</v>
      </c>
      <c r="C175" s="17" t="s">
        <v>86</v>
      </c>
      <c r="D175" s="17" t="s">
        <v>70</v>
      </c>
      <c r="E175" s="17" t="s">
        <v>162</v>
      </c>
      <c r="F175" s="17" t="s">
        <v>67</v>
      </c>
      <c r="G175" s="17" t="s">
        <v>77</v>
      </c>
      <c r="H175" s="46">
        <v>20</v>
      </c>
      <c r="I175" s="46">
        <v>10</v>
      </c>
      <c r="L175" s="67"/>
    </row>
    <row r="176" spans="2:12" x14ac:dyDescent="0.25">
      <c r="B176" s="67">
        <v>44676</v>
      </c>
      <c r="C176" s="17" t="s">
        <v>85</v>
      </c>
      <c r="D176" s="17" t="s">
        <v>16</v>
      </c>
      <c r="E176" s="17" t="s">
        <v>29</v>
      </c>
      <c r="F176" s="17" t="s">
        <v>63</v>
      </c>
      <c r="G176" s="17" t="s">
        <v>73</v>
      </c>
      <c r="H176" s="46">
        <v>5</v>
      </c>
      <c r="I176" s="46">
        <v>19</v>
      </c>
      <c r="L176" s="67"/>
    </row>
    <row r="177" spans="2:12" x14ac:dyDescent="0.25">
      <c r="B177" s="67">
        <v>44676</v>
      </c>
      <c r="C177" s="17" t="s">
        <v>87</v>
      </c>
      <c r="D177" s="17" t="s">
        <v>71</v>
      </c>
      <c r="E177" s="17" t="s">
        <v>162</v>
      </c>
      <c r="F177" s="17" t="s">
        <v>67</v>
      </c>
      <c r="G177" s="17" t="s">
        <v>77</v>
      </c>
      <c r="H177" s="46">
        <v>15</v>
      </c>
      <c r="I177" s="46">
        <v>15</v>
      </c>
      <c r="L177" s="67"/>
    </row>
    <row r="178" spans="2:12" x14ac:dyDescent="0.25">
      <c r="B178" s="67">
        <v>44677</v>
      </c>
      <c r="C178" s="17" t="s">
        <v>85</v>
      </c>
      <c r="D178" s="17" t="s">
        <v>149</v>
      </c>
      <c r="E178" s="17" t="s">
        <v>162</v>
      </c>
      <c r="F178" s="17" t="s">
        <v>67</v>
      </c>
      <c r="G178" s="17" t="s">
        <v>79</v>
      </c>
      <c r="H178" s="46">
        <v>5</v>
      </c>
      <c r="I178" s="46">
        <v>17</v>
      </c>
      <c r="L178" s="67"/>
    </row>
    <row r="179" spans="2:12" x14ac:dyDescent="0.25">
      <c r="B179" s="67">
        <v>44682</v>
      </c>
      <c r="C179" s="17" t="s">
        <v>86</v>
      </c>
      <c r="D179" s="17" t="s">
        <v>64</v>
      </c>
      <c r="E179" s="17" t="s">
        <v>164</v>
      </c>
      <c r="F179" s="17" t="s">
        <v>65</v>
      </c>
      <c r="G179" s="17" t="s">
        <v>73</v>
      </c>
      <c r="H179" s="46">
        <v>5</v>
      </c>
      <c r="I179" s="46">
        <v>10</v>
      </c>
      <c r="L179" s="67"/>
    </row>
    <row r="180" spans="2:12" x14ac:dyDescent="0.25">
      <c r="B180" s="67">
        <v>44687</v>
      </c>
      <c r="C180" s="17" t="s">
        <v>89</v>
      </c>
      <c r="D180" s="17" t="s">
        <v>60</v>
      </c>
      <c r="E180" s="17" t="s">
        <v>161</v>
      </c>
      <c r="F180" s="17" t="s">
        <v>63</v>
      </c>
      <c r="G180" s="17" t="s">
        <v>76</v>
      </c>
      <c r="H180" s="46">
        <v>5</v>
      </c>
      <c r="I180" s="46">
        <v>12</v>
      </c>
      <c r="L180" s="67"/>
    </row>
    <row r="181" spans="2:12" x14ac:dyDescent="0.25">
      <c r="B181" s="67">
        <v>44692</v>
      </c>
      <c r="C181" s="17" t="s">
        <v>85</v>
      </c>
      <c r="D181" s="17" t="s">
        <v>68</v>
      </c>
      <c r="E181" s="17" t="s">
        <v>162</v>
      </c>
      <c r="F181" s="17" t="s">
        <v>67</v>
      </c>
      <c r="G181" s="17" t="s">
        <v>76</v>
      </c>
      <c r="H181" s="46">
        <v>25</v>
      </c>
      <c r="I181" s="46">
        <v>18</v>
      </c>
      <c r="L181" s="67"/>
    </row>
    <row r="182" spans="2:12" x14ac:dyDescent="0.25">
      <c r="B182" s="67">
        <v>44695</v>
      </c>
      <c r="C182" s="17" t="s">
        <v>87</v>
      </c>
      <c r="D182" s="17" t="s">
        <v>60</v>
      </c>
      <c r="E182" s="17" t="s">
        <v>161</v>
      </c>
      <c r="F182" s="17" t="s">
        <v>63</v>
      </c>
      <c r="G182" s="17" t="s">
        <v>74</v>
      </c>
      <c r="H182" s="46">
        <v>5</v>
      </c>
      <c r="I182" s="46">
        <v>15</v>
      </c>
      <c r="L182" s="67"/>
    </row>
    <row r="183" spans="2:12" x14ac:dyDescent="0.25">
      <c r="B183" s="67">
        <v>44697</v>
      </c>
      <c r="C183" s="17" t="s">
        <v>84</v>
      </c>
      <c r="D183" s="17" t="s">
        <v>69</v>
      </c>
      <c r="E183" s="17" t="s">
        <v>162</v>
      </c>
      <c r="F183" s="17" t="s">
        <v>67</v>
      </c>
      <c r="G183" s="17" t="s">
        <v>78</v>
      </c>
      <c r="H183" s="46">
        <v>25</v>
      </c>
      <c r="I183" s="46">
        <v>10</v>
      </c>
      <c r="L183" s="67"/>
    </row>
    <row r="184" spans="2:12" x14ac:dyDescent="0.25">
      <c r="B184" s="67">
        <v>44701</v>
      </c>
      <c r="C184" s="17" t="s">
        <v>82</v>
      </c>
      <c r="D184" s="17" t="s">
        <v>13</v>
      </c>
      <c r="E184" s="17" t="s">
        <v>28</v>
      </c>
      <c r="F184" s="17" t="s">
        <v>63</v>
      </c>
      <c r="G184" s="17" t="s">
        <v>80</v>
      </c>
      <c r="H184" s="46">
        <v>25</v>
      </c>
      <c r="I184" s="46">
        <v>6</v>
      </c>
      <c r="L184" s="67"/>
    </row>
    <row r="185" spans="2:12" x14ac:dyDescent="0.25">
      <c r="B185" s="67">
        <v>44707</v>
      </c>
      <c r="C185" s="17" t="s">
        <v>83</v>
      </c>
      <c r="D185" s="17" t="s">
        <v>68</v>
      </c>
      <c r="E185" s="17" t="s">
        <v>162</v>
      </c>
      <c r="F185" s="17" t="s">
        <v>67</v>
      </c>
      <c r="G185" s="17" t="s">
        <v>77</v>
      </c>
      <c r="H185" s="46">
        <v>5</v>
      </c>
      <c r="I185" s="46">
        <v>14</v>
      </c>
      <c r="L185" s="67"/>
    </row>
    <row r="186" spans="2:12" x14ac:dyDescent="0.25">
      <c r="B186" s="67">
        <v>44710</v>
      </c>
      <c r="C186" s="17" t="s">
        <v>89</v>
      </c>
      <c r="D186" s="17" t="s">
        <v>15</v>
      </c>
      <c r="E186" s="17" t="s">
        <v>161</v>
      </c>
      <c r="F186" s="17" t="s">
        <v>63</v>
      </c>
      <c r="G186" s="17" t="s">
        <v>80</v>
      </c>
      <c r="H186" s="46">
        <v>15</v>
      </c>
      <c r="I186" s="46">
        <v>18</v>
      </c>
      <c r="L186" s="67"/>
    </row>
    <row r="187" spans="2:12" x14ac:dyDescent="0.25">
      <c r="B187" s="67">
        <v>44714</v>
      </c>
      <c r="C187" s="17" t="s">
        <v>87</v>
      </c>
      <c r="D187" s="17" t="s">
        <v>71</v>
      </c>
      <c r="E187" s="17" t="s">
        <v>162</v>
      </c>
      <c r="F187" s="17" t="s">
        <v>67</v>
      </c>
      <c r="G187" s="17" t="s">
        <v>72</v>
      </c>
      <c r="H187" s="46">
        <v>10</v>
      </c>
      <c r="I187" s="46">
        <v>13</v>
      </c>
      <c r="L187" s="67"/>
    </row>
    <row r="188" spans="2:12" x14ac:dyDescent="0.25">
      <c r="B188" s="67">
        <v>44718</v>
      </c>
      <c r="C188" s="17" t="s">
        <v>89</v>
      </c>
      <c r="D188" s="17" t="s">
        <v>149</v>
      </c>
      <c r="E188" s="17" t="s">
        <v>162</v>
      </c>
      <c r="F188" s="17" t="s">
        <v>67</v>
      </c>
      <c r="G188" s="17" t="s">
        <v>80</v>
      </c>
      <c r="H188" s="46">
        <v>25</v>
      </c>
      <c r="I188" s="46">
        <v>14</v>
      </c>
      <c r="L188" s="67"/>
    </row>
    <row r="189" spans="2:12" x14ac:dyDescent="0.25">
      <c r="B189" s="67">
        <v>44720</v>
      </c>
      <c r="C189" s="17" t="s">
        <v>88</v>
      </c>
      <c r="D189" s="17" t="s">
        <v>16</v>
      </c>
      <c r="E189" s="17" t="s">
        <v>29</v>
      </c>
      <c r="F189" s="17" t="s">
        <v>63</v>
      </c>
      <c r="G189" s="17" t="s">
        <v>72</v>
      </c>
      <c r="H189" s="46">
        <v>15</v>
      </c>
      <c r="I189" s="46">
        <v>20</v>
      </c>
      <c r="L189" s="67"/>
    </row>
    <row r="190" spans="2:12" x14ac:dyDescent="0.25">
      <c r="B190" s="67">
        <v>44721</v>
      </c>
      <c r="C190" s="17" t="s">
        <v>88</v>
      </c>
      <c r="D190" s="17" t="s">
        <v>17</v>
      </c>
      <c r="E190" s="17" t="s">
        <v>27</v>
      </c>
      <c r="F190" s="17" t="s">
        <v>61</v>
      </c>
      <c r="G190" s="17" t="s">
        <v>77</v>
      </c>
      <c r="H190" s="46">
        <v>10</v>
      </c>
      <c r="I190" s="46">
        <v>10</v>
      </c>
      <c r="L190" s="67"/>
    </row>
    <row r="191" spans="2:12" x14ac:dyDescent="0.25">
      <c r="B191" s="67">
        <v>44723</v>
      </c>
      <c r="C191" s="17" t="s">
        <v>84</v>
      </c>
      <c r="D191" s="17" t="s">
        <v>60</v>
      </c>
      <c r="E191" s="17" t="s">
        <v>161</v>
      </c>
      <c r="F191" s="17" t="s">
        <v>63</v>
      </c>
      <c r="G191" s="17" t="s">
        <v>78</v>
      </c>
      <c r="H191" s="46">
        <v>20</v>
      </c>
      <c r="I191" s="46">
        <v>7</v>
      </c>
      <c r="L191" s="67"/>
    </row>
    <row r="192" spans="2:12" x14ac:dyDescent="0.25">
      <c r="B192" s="67">
        <v>44729</v>
      </c>
      <c r="C192" s="17" t="s">
        <v>85</v>
      </c>
      <c r="D192" s="17" t="s">
        <v>70</v>
      </c>
      <c r="E192" s="17" t="s">
        <v>162</v>
      </c>
      <c r="F192" s="17" t="s">
        <v>67</v>
      </c>
      <c r="G192" s="17" t="s">
        <v>72</v>
      </c>
      <c r="H192" s="46">
        <v>15</v>
      </c>
      <c r="I192" s="46">
        <v>8</v>
      </c>
      <c r="L192" s="67"/>
    </row>
    <row r="193" spans="2:12" x14ac:dyDescent="0.25">
      <c r="B193" s="67">
        <v>44730</v>
      </c>
      <c r="C193" s="17" t="s">
        <v>85</v>
      </c>
      <c r="D193" s="17" t="s">
        <v>17</v>
      </c>
      <c r="E193" s="17" t="s">
        <v>27</v>
      </c>
      <c r="F193" s="17" t="s">
        <v>61</v>
      </c>
      <c r="G193" s="17" t="s">
        <v>81</v>
      </c>
      <c r="H193" s="46">
        <v>5</v>
      </c>
      <c r="I193" s="46">
        <v>12</v>
      </c>
      <c r="L193" s="67"/>
    </row>
    <row r="194" spans="2:12" x14ac:dyDescent="0.25">
      <c r="B194" s="67">
        <v>44735</v>
      </c>
      <c r="C194" s="17" t="s">
        <v>86</v>
      </c>
      <c r="D194" s="17" t="s">
        <v>60</v>
      </c>
      <c r="E194" s="17" t="s">
        <v>161</v>
      </c>
      <c r="F194" s="17" t="s">
        <v>63</v>
      </c>
      <c r="G194" s="17" t="s">
        <v>74</v>
      </c>
      <c r="H194" s="46">
        <v>30</v>
      </c>
      <c r="I194" s="46">
        <v>7</v>
      </c>
      <c r="L194" s="67"/>
    </row>
    <row r="195" spans="2:12" x14ac:dyDescent="0.25">
      <c r="B195" s="67">
        <v>44737</v>
      </c>
      <c r="C195" s="17" t="s">
        <v>85</v>
      </c>
      <c r="D195" s="17" t="s">
        <v>64</v>
      </c>
      <c r="E195" s="17" t="s">
        <v>164</v>
      </c>
      <c r="F195" s="17" t="s">
        <v>65</v>
      </c>
      <c r="G195" s="17" t="s">
        <v>78</v>
      </c>
      <c r="H195" s="46">
        <v>25</v>
      </c>
      <c r="I195" s="46">
        <v>15</v>
      </c>
      <c r="L195" s="67"/>
    </row>
    <row r="196" spans="2:12" x14ac:dyDescent="0.25">
      <c r="B196" s="67">
        <v>44739</v>
      </c>
      <c r="C196" s="17" t="s">
        <v>85</v>
      </c>
      <c r="D196" s="17" t="s">
        <v>13</v>
      </c>
      <c r="E196" s="17" t="s">
        <v>28</v>
      </c>
      <c r="F196" s="17" t="s">
        <v>63</v>
      </c>
      <c r="G196" s="17" t="s">
        <v>73</v>
      </c>
      <c r="H196" s="46">
        <v>15</v>
      </c>
      <c r="I196" s="46">
        <v>18</v>
      </c>
      <c r="L196" s="67"/>
    </row>
    <row r="197" spans="2:12" x14ac:dyDescent="0.25">
      <c r="B197" s="67">
        <v>44740</v>
      </c>
      <c r="C197" s="17" t="s">
        <v>84</v>
      </c>
      <c r="D197" s="17" t="s">
        <v>68</v>
      </c>
      <c r="E197" s="17" t="s">
        <v>162</v>
      </c>
      <c r="F197" s="17" t="s">
        <v>67</v>
      </c>
      <c r="G197" s="17" t="s">
        <v>81</v>
      </c>
      <c r="H197" s="46">
        <v>25</v>
      </c>
      <c r="I197" s="46">
        <v>20</v>
      </c>
      <c r="L197" s="67"/>
    </row>
    <row r="198" spans="2:12" x14ac:dyDescent="0.25">
      <c r="B198" s="67">
        <v>44742</v>
      </c>
      <c r="C198" s="17" t="s">
        <v>85</v>
      </c>
      <c r="D198" s="17" t="s">
        <v>17</v>
      </c>
      <c r="E198" s="17" t="s">
        <v>27</v>
      </c>
      <c r="F198" s="17" t="s">
        <v>61</v>
      </c>
      <c r="G198" s="17" t="s">
        <v>75</v>
      </c>
      <c r="H198" s="46">
        <v>20</v>
      </c>
      <c r="I198" s="46">
        <v>15</v>
      </c>
      <c r="L198" s="67"/>
    </row>
    <row r="199" spans="2:12" x14ac:dyDescent="0.25">
      <c r="B199" s="67">
        <v>44742</v>
      </c>
      <c r="C199" s="17" t="s">
        <v>87</v>
      </c>
      <c r="D199" s="17" t="s">
        <v>13</v>
      </c>
      <c r="E199" s="17" t="s">
        <v>28</v>
      </c>
      <c r="F199" s="17" t="s">
        <v>63</v>
      </c>
      <c r="G199" s="17" t="s">
        <v>78</v>
      </c>
      <c r="H199" s="46">
        <v>20</v>
      </c>
      <c r="I199" s="46">
        <v>8</v>
      </c>
      <c r="L199" s="67"/>
    </row>
    <row r="200" spans="2:12" x14ac:dyDescent="0.25">
      <c r="B200" s="67">
        <v>44745</v>
      </c>
      <c r="C200" s="17" t="s">
        <v>83</v>
      </c>
      <c r="D200" s="17" t="s">
        <v>59</v>
      </c>
      <c r="E200" s="17" t="s">
        <v>30</v>
      </c>
      <c r="F200" s="17" t="s">
        <v>62</v>
      </c>
      <c r="G200" s="17" t="s">
        <v>76</v>
      </c>
      <c r="H200" s="46">
        <v>25</v>
      </c>
      <c r="I200" s="46">
        <v>7</v>
      </c>
      <c r="L200" s="67"/>
    </row>
    <row r="201" spans="2:12" x14ac:dyDescent="0.25">
      <c r="B201" s="67">
        <v>44749</v>
      </c>
      <c r="C201" s="17" t="s">
        <v>87</v>
      </c>
      <c r="D201" s="17" t="s">
        <v>13</v>
      </c>
      <c r="E201" s="17" t="s">
        <v>28</v>
      </c>
      <c r="F201" s="17" t="s">
        <v>63</v>
      </c>
      <c r="G201" s="17" t="s">
        <v>81</v>
      </c>
      <c r="H201" s="46">
        <v>15</v>
      </c>
      <c r="I201" s="46">
        <v>19</v>
      </c>
      <c r="L201" s="67"/>
    </row>
    <row r="202" spans="2:12" x14ac:dyDescent="0.25">
      <c r="B202" s="67">
        <v>44750</v>
      </c>
      <c r="C202" s="17" t="s">
        <v>83</v>
      </c>
      <c r="D202" s="17" t="s">
        <v>13</v>
      </c>
      <c r="E202" s="17" t="s">
        <v>28</v>
      </c>
      <c r="F202" s="17" t="s">
        <v>63</v>
      </c>
      <c r="G202" s="17" t="s">
        <v>76</v>
      </c>
      <c r="H202" s="46">
        <v>10</v>
      </c>
      <c r="I202" s="46">
        <v>9</v>
      </c>
      <c r="L202" s="67"/>
    </row>
    <row r="203" spans="2:12" x14ac:dyDescent="0.25">
      <c r="B203" s="67">
        <v>44755</v>
      </c>
      <c r="C203" s="17" t="s">
        <v>85</v>
      </c>
      <c r="D203" s="17" t="s">
        <v>71</v>
      </c>
      <c r="E203" s="17" t="s">
        <v>162</v>
      </c>
      <c r="F203" s="17" t="s">
        <v>67</v>
      </c>
      <c r="G203" s="17" t="s">
        <v>76</v>
      </c>
      <c r="H203" s="46">
        <v>15</v>
      </c>
      <c r="I203" s="46">
        <v>16</v>
      </c>
      <c r="L203" s="67"/>
    </row>
    <row r="204" spans="2:12" x14ac:dyDescent="0.25">
      <c r="B204" s="67">
        <v>44756</v>
      </c>
      <c r="C204" s="17" t="s">
        <v>88</v>
      </c>
      <c r="D204" s="17" t="s">
        <v>149</v>
      </c>
      <c r="E204" s="17" t="s">
        <v>162</v>
      </c>
      <c r="F204" s="17" t="s">
        <v>67</v>
      </c>
      <c r="G204" s="17" t="s">
        <v>75</v>
      </c>
      <c r="H204" s="46">
        <v>20</v>
      </c>
      <c r="I204" s="46">
        <v>16</v>
      </c>
      <c r="L204" s="67"/>
    </row>
    <row r="205" spans="2:12" x14ac:dyDescent="0.25">
      <c r="B205" s="67">
        <v>44759</v>
      </c>
      <c r="C205" s="17" t="s">
        <v>88</v>
      </c>
      <c r="D205" s="17" t="s">
        <v>17</v>
      </c>
      <c r="E205" s="17" t="s">
        <v>27</v>
      </c>
      <c r="F205" s="17" t="s">
        <v>61</v>
      </c>
      <c r="G205" s="17" t="s">
        <v>74</v>
      </c>
      <c r="H205" s="46">
        <v>20</v>
      </c>
      <c r="I205" s="46">
        <v>17</v>
      </c>
      <c r="L205" s="67"/>
    </row>
    <row r="206" spans="2:12" x14ac:dyDescent="0.25">
      <c r="B206" s="67">
        <v>44760</v>
      </c>
      <c r="C206" s="17" t="s">
        <v>87</v>
      </c>
      <c r="D206" s="17" t="s">
        <v>17</v>
      </c>
      <c r="E206" s="17" t="s">
        <v>27</v>
      </c>
      <c r="F206" s="17" t="s">
        <v>61</v>
      </c>
      <c r="G206" s="17" t="s">
        <v>81</v>
      </c>
      <c r="H206" s="46">
        <v>30</v>
      </c>
      <c r="I206" s="46">
        <v>20</v>
      </c>
      <c r="L206" s="67"/>
    </row>
    <row r="207" spans="2:12" x14ac:dyDescent="0.25">
      <c r="B207" s="67">
        <v>44760</v>
      </c>
      <c r="C207" s="17" t="s">
        <v>82</v>
      </c>
      <c r="D207" s="17" t="s">
        <v>15</v>
      </c>
      <c r="E207" s="17" t="s">
        <v>161</v>
      </c>
      <c r="F207" s="17" t="s">
        <v>63</v>
      </c>
      <c r="G207" s="17" t="s">
        <v>75</v>
      </c>
      <c r="H207" s="46">
        <v>20</v>
      </c>
      <c r="I207" s="46">
        <v>19</v>
      </c>
      <c r="L207" s="67"/>
    </row>
    <row r="208" spans="2:12" x14ac:dyDescent="0.25">
      <c r="B208" s="67">
        <v>44773</v>
      </c>
      <c r="C208" s="17" t="s">
        <v>84</v>
      </c>
      <c r="D208" s="17" t="s">
        <v>16</v>
      </c>
      <c r="E208" s="17" t="s">
        <v>29</v>
      </c>
      <c r="F208" s="17" t="s">
        <v>63</v>
      </c>
      <c r="G208" s="17" t="s">
        <v>75</v>
      </c>
      <c r="H208" s="46">
        <v>15</v>
      </c>
      <c r="I208" s="46">
        <v>4</v>
      </c>
      <c r="L208" s="67"/>
    </row>
    <row r="209" spans="2:12" x14ac:dyDescent="0.25">
      <c r="B209" s="67">
        <v>44775</v>
      </c>
      <c r="C209" s="17" t="s">
        <v>85</v>
      </c>
      <c r="D209" s="17" t="s">
        <v>59</v>
      </c>
      <c r="E209" s="17" t="s">
        <v>30</v>
      </c>
      <c r="F209" s="17" t="s">
        <v>62</v>
      </c>
      <c r="G209" s="17" t="s">
        <v>72</v>
      </c>
      <c r="H209" s="46">
        <v>20</v>
      </c>
      <c r="I209" s="46">
        <v>17</v>
      </c>
      <c r="L209" s="67"/>
    </row>
    <row r="210" spans="2:12" x14ac:dyDescent="0.25">
      <c r="B210" s="67">
        <v>44775</v>
      </c>
      <c r="C210" s="17" t="s">
        <v>86</v>
      </c>
      <c r="D210" s="17" t="s">
        <v>64</v>
      </c>
      <c r="E210" s="17" t="s">
        <v>164</v>
      </c>
      <c r="F210" s="17" t="s">
        <v>65</v>
      </c>
      <c r="G210" s="17" t="s">
        <v>74</v>
      </c>
      <c r="H210" s="46">
        <v>10</v>
      </c>
      <c r="I210" s="46">
        <v>16</v>
      </c>
      <c r="L210" s="67"/>
    </row>
    <row r="211" spans="2:12" x14ac:dyDescent="0.25">
      <c r="B211" s="67">
        <v>44779</v>
      </c>
      <c r="C211" s="17" t="s">
        <v>82</v>
      </c>
      <c r="D211" s="17" t="s">
        <v>64</v>
      </c>
      <c r="E211" s="17" t="s">
        <v>164</v>
      </c>
      <c r="F211" s="17" t="s">
        <v>65</v>
      </c>
      <c r="G211" s="17" t="s">
        <v>73</v>
      </c>
      <c r="H211" s="46">
        <v>5</v>
      </c>
      <c r="I211" s="46">
        <v>8</v>
      </c>
      <c r="L211" s="67"/>
    </row>
    <row r="212" spans="2:12" x14ac:dyDescent="0.25">
      <c r="B212" s="67">
        <v>44779</v>
      </c>
      <c r="C212" s="17" t="s">
        <v>83</v>
      </c>
      <c r="D212" s="17" t="s">
        <v>68</v>
      </c>
      <c r="E212" s="17" t="s">
        <v>162</v>
      </c>
      <c r="F212" s="17" t="s">
        <v>67</v>
      </c>
      <c r="G212" s="17" t="s">
        <v>78</v>
      </c>
      <c r="H212" s="46">
        <v>15</v>
      </c>
      <c r="I212" s="46">
        <v>8</v>
      </c>
      <c r="L212" s="67"/>
    </row>
    <row r="213" spans="2:12" x14ac:dyDescent="0.25">
      <c r="B213" s="67">
        <v>44788</v>
      </c>
      <c r="C213" s="17" t="s">
        <v>88</v>
      </c>
      <c r="D213" s="17" t="s">
        <v>59</v>
      </c>
      <c r="E213" s="17" t="s">
        <v>30</v>
      </c>
      <c r="F213" s="17" t="s">
        <v>62</v>
      </c>
      <c r="G213" s="17" t="s">
        <v>77</v>
      </c>
      <c r="H213" s="46">
        <v>25</v>
      </c>
      <c r="I213" s="46">
        <v>16</v>
      </c>
      <c r="L213" s="67"/>
    </row>
    <row r="214" spans="2:12" x14ac:dyDescent="0.25">
      <c r="B214" s="67">
        <v>44790</v>
      </c>
      <c r="C214" s="17" t="s">
        <v>87</v>
      </c>
      <c r="D214" s="17" t="s">
        <v>149</v>
      </c>
      <c r="E214" s="17" t="s">
        <v>162</v>
      </c>
      <c r="F214" s="17" t="s">
        <v>67</v>
      </c>
      <c r="G214" s="17" t="s">
        <v>76</v>
      </c>
      <c r="H214" s="46">
        <v>5</v>
      </c>
      <c r="I214" s="46">
        <v>2</v>
      </c>
      <c r="L214" s="67"/>
    </row>
    <row r="215" spans="2:12" x14ac:dyDescent="0.25">
      <c r="B215" s="67">
        <v>44794</v>
      </c>
      <c r="C215" s="17" t="s">
        <v>82</v>
      </c>
      <c r="D215" s="17" t="s">
        <v>15</v>
      </c>
      <c r="E215" s="17" t="s">
        <v>161</v>
      </c>
      <c r="F215" s="17" t="s">
        <v>63</v>
      </c>
      <c r="G215" s="17" t="s">
        <v>81</v>
      </c>
      <c r="H215" s="46">
        <v>25</v>
      </c>
      <c r="I215" s="46">
        <v>14</v>
      </c>
      <c r="L215" s="67"/>
    </row>
    <row r="216" spans="2:12" x14ac:dyDescent="0.25">
      <c r="B216" s="67">
        <v>44796</v>
      </c>
      <c r="C216" s="17" t="s">
        <v>89</v>
      </c>
      <c r="D216" s="17" t="s">
        <v>60</v>
      </c>
      <c r="E216" s="17" t="s">
        <v>161</v>
      </c>
      <c r="F216" s="17" t="s">
        <v>63</v>
      </c>
      <c r="G216" s="17" t="s">
        <v>77</v>
      </c>
      <c r="H216" s="46">
        <v>15</v>
      </c>
      <c r="I216" s="46">
        <v>2</v>
      </c>
      <c r="L216" s="67"/>
    </row>
    <row r="217" spans="2:12" x14ac:dyDescent="0.25">
      <c r="B217" s="67">
        <v>44799</v>
      </c>
      <c r="C217" s="17" t="s">
        <v>87</v>
      </c>
      <c r="D217" s="17" t="s">
        <v>70</v>
      </c>
      <c r="E217" s="17" t="s">
        <v>162</v>
      </c>
      <c r="F217" s="17" t="s">
        <v>67</v>
      </c>
      <c r="G217" s="17" t="s">
        <v>74</v>
      </c>
      <c r="H217" s="46">
        <v>5</v>
      </c>
      <c r="I217" s="46">
        <v>8</v>
      </c>
      <c r="L217" s="67"/>
    </row>
    <row r="218" spans="2:12" x14ac:dyDescent="0.25">
      <c r="B218" s="67">
        <v>44803</v>
      </c>
      <c r="C218" s="17" t="s">
        <v>85</v>
      </c>
      <c r="D218" s="17" t="s">
        <v>13</v>
      </c>
      <c r="E218" s="17" t="s">
        <v>28</v>
      </c>
      <c r="F218" s="17" t="s">
        <v>63</v>
      </c>
      <c r="G218" s="17" t="s">
        <v>79</v>
      </c>
      <c r="H218" s="46">
        <v>10</v>
      </c>
      <c r="I218" s="46">
        <v>18</v>
      </c>
      <c r="L218" s="67"/>
    </row>
    <row r="219" spans="2:12" x14ac:dyDescent="0.25">
      <c r="B219" s="67">
        <v>44804</v>
      </c>
      <c r="C219" s="17" t="s">
        <v>87</v>
      </c>
      <c r="D219" s="17" t="s">
        <v>64</v>
      </c>
      <c r="E219" s="17" t="s">
        <v>164</v>
      </c>
      <c r="F219" s="17" t="s">
        <v>65</v>
      </c>
      <c r="G219" s="17" t="s">
        <v>72</v>
      </c>
      <c r="H219" s="46">
        <v>20</v>
      </c>
      <c r="I219" s="46">
        <v>6</v>
      </c>
      <c r="L219" s="67"/>
    </row>
    <row r="220" spans="2:12" x14ac:dyDescent="0.25">
      <c r="B220" s="67">
        <v>44834</v>
      </c>
      <c r="C220" s="17" t="s">
        <v>85</v>
      </c>
      <c r="D220" s="17" t="s">
        <v>15</v>
      </c>
      <c r="E220" s="17" t="s">
        <v>161</v>
      </c>
      <c r="F220" s="17" t="s">
        <v>63</v>
      </c>
      <c r="G220" s="17" t="s">
        <v>76</v>
      </c>
      <c r="H220" s="46">
        <v>5</v>
      </c>
      <c r="I220" s="46">
        <v>14</v>
      </c>
      <c r="L220" s="67"/>
    </row>
    <row r="221" spans="2:12" x14ac:dyDescent="0.25">
      <c r="B221" s="67">
        <v>44835</v>
      </c>
      <c r="C221" s="17" t="s">
        <v>82</v>
      </c>
      <c r="D221" s="17" t="s">
        <v>43</v>
      </c>
      <c r="E221" s="17" t="s">
        <v>163</v>
      </c>
      <c r="F221" s="17" t="s">
        <v>63</v>
      </c>
      <c r="G221" s="17" t="s">
        <v>75</v>
      </c>
      <c r="H221" s="46">
        <v>10</v>
      </c>
      <c r="I221" s="46">
        <v>3</v>
      </c>
      <c r="L221" s="67"/>
    </row>
    <row r="222" spans="2:12" x14ac:dyDescent="0.25">
      <c r="B222" s="67">
        <v>44837</v>
      </c>
      <c r="C222" s="17" t="s">
        <v>88</v>
      </c>
      <c r="D222" s="17" t="s">
        <v>64</v>
      </c>
      <c r="E222" s="17" t="s">
        <v>164</v>
      </c>
      <c r="F222" s="17" t="s">
        <v>65</v>
      </c>
      <c r="G222" s="17" t="s">
        <v>72</v>
      </c>
      <c r="H222" s="46">
        <v>5</v>
      </c>
      <c r="I222" s="46">
        <v>17</v>
      </c>
      <c r="L222" s="67"/>
    </row>
    <row r="223" spans="2:12" x14ac:dyDescent="0.25">
      <c r="B223" s="67">
        <v>44838</v>
      </c>
      <c r="C223" s="17" t="s">
        <v>87</v>
      </c>
      <c r="D223" s="17" t="s">
        <v>69</v>
      </c>
      <c r="E223" s="17" t="s">
        <v>162</v>
      </c>
      <c r="F223" s="17" t="s">
        <v>67</v>
      </c>
      <c r="G223" s="17" t="s">
        <v>76</v>
      </c>
      <c r="H223" s="46">
        <v>15</v>
      </c>
      <c r="I223" s="46">
        <v>6</v>
      </c>
      <c r="L223" s="67"/>
    </row>
    <row r="224" spans="2:12" x14ac:dyDescent="0.25">
      <c r="B224" s="67">
        <v>44841</v>
      </c>
      <c r="C224" s="17" t="s">
        <v>84</v>
      </c>
      <c r="D224" s="17" t="s">
        <v>17</v>
      </c>
      <c r="E224" s="17" t="s">
        <v>27</v>
      </c>
      <c r="F224" s="17" t="s">
        <v>61</v>
      </c>
      <c r="G224" s="17" t="s">
        <v>75</v>
      </c>
      <c r="H224" s="46">
        <v>15</v>
      </c>
      <c r="I224" s="46">
        <v>18</v>
      </c>
      <c r="L224" s="67"/>
    </row>
    <row r="225" spans="2:12" x14ac:dyDescent="0.25">
      <c r="B225" s="67">
        <v>44842</v>
      </c>
      <c r="C225" s="17" t="s">
        <v>86</v>
      </c>
      <c r="D225" s="17" t="s">
        <v>69</v>
      </c>
      <c r="E225" s="17" t="s">
        <v>162</v>
      </c>
      <c r="F225" s="17" t="s">
        <v>67</v>
      </c>
      <c r="G225" s="17" t="s">
        <v>78</v>
      </c>
      <c r="H225" s="46">
        <v>15</v>
      </c>
      <c r="I225" s="46">
        <v>2</v>
      </c>
      <c r="L225" s="67"/>
    </row>
    <row r="226" spans="2:12" x14ac:dyDescent="0.25">
      <c r="B226" s="67">
        <v>44842</v>
      </c>
      <c r="C226" s="17" t="s">
        <v>83</v>
      </c>
      <c r="D226" s="17" t="s">
        <v>149</v>
      </c>
      <c r="E226" s="17" t="s">
        <v>162</v>
      </c>
      <c r="F226" s="17" t="s">
        <v>67</v>
      </c>
      <c r="G226" s="17" t="s">
        <v>77</v>
      </c>
      <c r="H226" s="46">
        <v>15</v>
      </c>
      <c r="I226" s="46">
        <v>20</v>
      </c>
      <c r="L226" s="67"/>
    </row>
    <row r="227" spans="2:12" x14ac:dyDescent="0.25">
      <c r="B227" s="67">
        <v>44844</v>
      </c>
      <c r="C227" s="17" t="s">
        <v>85</v>
      </c>
      <c r="D227" s="17" t="s">
        <v>71</v>
      </c>
      <c r="E227" s="17" t="s">
        <v>162</v>
      </c>
      <c r="F227" s="17" t="s">
        <v>67</v>
      </c>
      <c r="G227" s="17" t="s">
        <v>76</v>
      </c>
      <c r="H227" s="46">
        <v>20</v>
      </c>
      <c r="I227" s="46">
        <v>13</v>
      </c>
      <c r="L227" s="67"/>
    </row>
    <row r="228" spans="2:12" x14ac:dyDescent="0.25">
      <c r="B228" s="67">
        <v>44845</v>
      </c>
      <c r="C228" s="17" t="s">
        <v>89</v>
      </c>
      <c r="D228" s="17" t="s">
        <v>15</v>
      </c>
      <c r="E228" s="17" t="s">
        <v>161</v>
      </c>
      <c r="F228" s="17" t="s">
        <v>63</v>
      </c>
      <c r="G228" s="17" t="s">
        <v>75</v>
      </c>
      <c r="H228" s="46">
        <v>25</v>
      </c>
      <c r="I228" s="46">
        <v>19</v>
      </c>
      <c r="L228" s="67"/>
    </row>
    <row r="229" spans="2:12" x14ac:dyDescent="0.25">
      <c r="B229" s="67">
        <v>44845</v>
      </c>
      <c r="C229" s="17" t="s">
        <v>85</v>
      </c>
      <c r="D229" s="17" t="s">
        <v>68</v>
      </c>
      <c r="E229" s="17" t="s">
        <v>162</v>
      </c>
      <c r="F229" s="17" t="s">
        <v>67</v>
      </c>
      <c r="G229" s="17" t="s">
        <v>79</v>
      </c>
      <c r="H229" s="46">
        <v>15</v>
      </c>
      <c r="I229" s="46">
        <v>6</v>
      </c>
      <c r="L229" s="67"/>
    </row>
    <row r="230" spans="2:12" x14ac:dyDescent="0.25">
      <c r="B230" s="67">
        <v>44852</v>
      </c>
      <c r="C230" s="17" t="s">
        <v>89</v>
      </c>
      <c r="D230" s="17" t="s">
        <v>59</v>
      </c>
      <c r="E230" s="17" t="s">
        <v>30</v>
      </c>
      <c r="F230" s="17" t="s">
        <v>62</v>
      </c>
      <c r="G230" s="17" t="s">
        <v>79</v>
      </c>
      <c r="H230" s="46">
        <v>10</v>
      </c>
      <c r="I230" s="46">
        <v>6</v>
      </c>
      <c r="L230" s="67"/>
    </row>
    <row r="231" spans="2:12" x14ac:dyDescent="0.25">
      <c r="B231" s="67">
        <v>44854</v>
      </c>
      <c r="C231" s="17" t="s">
        <v>83</v>
      </c>
      <c r="D231" s="17" t="s">
        <v>15</v>
      </c>
      <c r="E231" s="17" t="s">
        <v>161</v>
      </c>
      <c r="F231" s="17" t="s">
        <v>63</v>
      </c>
      <c r="G231" s="17" t="s">
        <v>72</v>
      </c>
      <c r="H231" s="46">
        <v>25</v>
      </c>
      <c r="I231" s="46">
        <v>7</v>
      </c>
      <c r="L231" s="67"/>
    </row>
    <row r="232" spans="2:12" x14ac:dyDescent="0.25">
      <c r="B232" s="67">
        <v>44856</v>
      </c>
      <c r="C232" s="17" t="s">
        <v>87</v>
      </c>
      <c r="D232" s="17" t="s">
        <v>64</v>
      </c>
      <c r="E232" s="17" t="s">
        <v>164</v>
      </c>
      <c r="F232" s="17" t="s">
        <v>65</v>
      </c>
      <c r="G232" s="17" t="s">
        <v>81</v>
      </c>
      <c r="H232" s="46">
        <v>10</v>
      </c>
      <c r="I232" s="46">
        <v>17</v>
      </c>
      <c r="L232" s="67"/>
    </row>
    <row r="233" spans="2:12" x14ac:dyDescent="0.25">
      <c r="B233" s="67">
        <v>44859</v>
      </c>
      <c r="C233" s="17" t="s">
        <v>84</v>
      </c>
      <c r="D233" s="17" t="s">
        <v>17</v>
      </c>
      <c r="E233" s="17" t="s">
        <v>27</v>
      </c>
      <c r="F233" s="17" t="s">
        <v>61</v>
      </c>
      <c r="G233" s="17" t="s">
        <v>76</v>
      </c>
      <c r="H233" s="46">
        <v>0</v>
      </c>
      <c r="I233" s="46">
        <v>3</v>
      </c>
      <c r="L233" s="67"/>
    </row>
    <row r="234" spans="2:12" x14ac:dyDescent="0.25">
      <c r="B234" s="67">
        <v>44866</v>
      </c>
      <c r="C234" s="17" t="s">
        <v>82</v>
      </c>
      <c r="D234" s="17" t="s">
        <v>69</v>
      </c>
      <c r="E234" s="17" t="s">
        <v>162</v>
      </c>
      <c r="F234" s="17" t="s">
        <v>67</v>
      </c>
      <c r="G234" s="17" t="s">
        <v>73</v>
      </c>
      <c r="H234" s="46">
        <v>30</v>
      </c>
      <c r="I234" s="46">
        <v>4</v>
      </c>
      <c r="L234" s="67"/>
    </row>
    <row r="235" spans="2:12" x14ac:dyDescent="0.25">
      <c r="B235" s="67">
        <v>44866</v>
      </c>
      <c r="C235" s="17" t="s">
        <v>84</v>
      </c>
      <c r="D235" s="17" t="s">
        <v>16</v>
      </c>
      <c r="E235" s="17" t="s">
        <v>29</v>
      </c>
      <c r="F235" s="17" t="s">
        <v>63</v>
      </c>
      <c r="G235" s="17" t="s">
        <v>76</v>
      </c>
      <c r="H235" s="46">
        <v>15</v>
      </c>
      <c r="I235" s="46">
        <v>6</v>
      </c>
      <c r="L235" s="67"/>
    </row>
    <row r="236" spans="2:12" x14ac:dyDescent="0.25">
      <c r="B236" s="67">
        <v>44869</v>
      </c>
      <c r="C236" s="17" t="s">
        <v>82</v>
      </c>
      <c r="D236" s="17" t="s">
        <v>17</v>
      </c>
      <c r="E236" s="17" t="s">
        <v>27</v>
      </c>
      <c r="F236" s="17" t="s">
        <v>61</v>
      </c>
      <c r="G236" s="17" t="s">
        <v>73</v>
      </c>
      <c r="H236" s="46">
        <v>5</v>
      </c>
      <c r="I236" s="46">
        <v>4</v>
      </c>
      <c r="L236" s="67"/>
    </row>
    <row r="237" spans="2:12" x14ac:dyDescent="0.25">
      <c r="B237" s="67">
        <v>44869</v>
      </c>
      <c r="C237" s="17" t="s">
        <v>88</v>
      </c>
      <c r="D237" s="17" t="s">
        <v>149</v>
      </c>
      <c r="E237" s="17" t="s">
        <v>162</v>
      </c>
      <c r="F237" s="17" t="s">
        <v>67</v>
      </c>
      <c r="G237" s="17" t="s">
        <v>75</v>
      </c>
      <c r="H237" s="46">
        <v>10</v>
      </c>
      <c r="I237" s="46">
        <v>14</v>
      </c>
      <c r="L237" s="67"/>
    </row>
    <row r="238" spans="2:12" x14ac:dyDescent="0.25">
      <c r="B238" s="67">
        <v>44870</v>
      </c>
      <c r="C238" s="17" t="s">
        <v>85</v>
      </c>
      <c r="D238" s="17" t="s">
        <v>60</v>
      </c>
      <c r="E238" s="17" t="s">
        <v>161</v>
      </c>
      <c r="F238" s="17" t="s">
        <v>63</v>
      </c>
      <c r="G238" s="17" t="s">
        <v>76</v>
      </c>
      <c r="H238" s="46">
        <v>25</v>
      </c>
      <c r="I238" s="46">
        <v>10</v>
      </c>
      <c r="L238" s="67"/>
    </row>
    <row r="239" spans="2:12" x14ac:dyDescent="0.25">
      <c r="B239" s="67">
        <v>44870</v>
      </c>
      <c r="C239" s="17" t="s">
        <v>89</v>
      </c>
      <c r="D239" s="17" t="s">
        <v>68</v>
      </c>
      <c r="E239" s="17" t="s">
        <v>162</v>
      </c>
      <c r="F239" s="17" t="s">
        <v>67</v>
      </c>
      <c r="G239" s="17" t="s">
        <v>73</v>
      </c>
      <c r="H239" s="46">
        <v>15</v>
      </c>
      <c r="I239" s="46">
        <v>4</v>
      </c>
      <c r="L239" s="67"/>
    </row>
    <row r="240" spans="2:12" x14ac:dyDescent="0.25">
      <c r="B240" s="67">
        <v>44871</v>
      </c>
      <c r="C240" s="17" t="s">
        <v>89</v>
      </c>
      <c r="D240" s="17" t="s">
        <v>149</v>
      </c>
      <c r="E240" s="17" t="s">
        <v>162</v>
      </c>
      <c r="F240" s="17" t="s">
        <v>67</v>
      </c>
      <c r="G240" s="17" t="s">
        <v>72</v>
      </c>
      <c r="H240" s="46">
        <v>30</v>
      </c>
      <c r="I240" s="46">
        <v>14</v>
      </c>
      <c r="L240" s="67"/>
    </row>
    <row r="241" spans="2:12" x14ac:dyDescent="0.25">
      <c r="B241" s="67">
        <v>44876</v>
      </c>
      <c r="C241" s="17" t="s">
        <v>87</v>
      </c>
      <c r="D241" s="17" t="s">
        <v>148</v>
      </c>
      <c r="E241" s="17" t="s">
        <v>162</v>
      </c>
      <c r="F241" s="17" t="s">
        <v>67</v>
      </c>
      <c r="G241" s="17" t="s">
        <v>73</v>
      </c>
      <c r="H241" s="46">
        <v>15</v>
      </c>
      <c r="I241" s="46">
        <v>17</v>
      </c>
      <c r="L241" s="67"/>
    </row>
    <row r="242" spans="2:12" x14ac:dyDescent="0.25">
      <c r="B242" s="67">
        <v>44882</v>
      </c>
      <c r="C242" s="17" t="s">
        <v>86</v>
      </c>
      <c r="D242" s="17" t="s">
        <v>70</v>
      </c>
      <c r="E242" s="17" t="s">
        <v>162</v>
      </c>
      <c r="F242" s="17" t="s">
        <v>67</v>
      </c>
      <c r="G242" s="17" t="s">
        <v>75</v>
      </c>
      <c r="H242" s="46">
        <v>10</v>
      </c>
      <c r="I242" s="46">
        <v>6</v>
      </c>
      <c r="L242" s="67"/>
    </row>
    <row r="243" spans="2:12" x14ac:dyDescent="0.25">
      <c r="B243" s="67">
        <v>44884</v>
      </c>
      <c r="C243" s="17" t="s">
        <v>83</v>
      </c>
      <c r="D243" s="17" t="s">
        <v>17</v>
      </c>
      <c r="E243" s="17" t="s">
        <v>27</v>
      </c>
      <c r="F243" s="17" t="s">
        <v>61</v>
      </c>
      <c r="G243" s="17" t="s">
        <v>76</v>
      </c>
      <c r="H243" s="46">
        <v>30</v>
      </c>
      <c r="I243" s="46">
        <v>20</v>
      </c>
      <c r="L243" s="67"/>
    </row>
    <row r="244" spans="2:12" x14ac:dyDescent="0.25">
      <c r="B244" s="67">
        <v>44885</v>
      </c>
      <c r="C244" s="17" t="s">
        <v>83</v>
      </c>
      <c r="D244" s="17" t="s">
        <v>16</v>
      </c>
      <c r="E244" s="17" t="s">
        <v>29</v>
      </c>
      <c r="F244" s="17" t="s">
        <v>63</v>
      </c>
      <c r="G244" s="17" t="s">
        <v>75</v>
      </c>
      <c r="H244" s="46">
        <v>5</v>
      </c>
      <c r="I244" s="46">
        <v>19</v>
      </c>
      <c r="L244" s="67"/>
    </row>
    <row r="245" spans="2:12" x14ac:dyDescent="0.25">
      <c r="B245" s="67">
        <v>44887</v>
      </c>
      <c r="C245" s="17" t="s">
        <v>83</v>
      </c>
      <c r="D245" s="17" t="s">
        <v>68</v>
      </c>
      <c r="E245" s="17" t="s">
        <v>162</v>
      </c>
      <c r="F245" s="17" t="s">
        <v>67</v>
      </c>
      <c r="G245" s="17" t="s">
        <v>77</v>
      </c>
      <c r="H245" s="46">
        <v>5</v>
      </c>
      <c r="I245" s="46">
        <v>11</v>
      </c>
      <c r="L245" s="67"/>
    </row>
    <row r="246" spans="2:12" x14ac:dyDescent="0.25">
      <c r="B246" s="67">
        <v>44889</v>
      </c>
      <c r="C246" s="17" t="s">
        <v>86</v>
      </c>
      <c r="D246" s="17" t="s">
        <v>15</v>
      </c>
      <c r="E246" s="17" t="s">
        <v>161</v>
      </c>
      <c r="F246" s="17" t="s">
        <v>63</v>
      </c>
      <c r="G246" s="17" t="s">
        <v>81</v>
      </c>
      <c r="H246" s="46">
        <v>5</v>
      </c>
      <c r="I246" s="46">
        <v>13</v>
      </c>
      <c r="L246" s="67"/>
    </row>
    <row r="247" spans="2:12" x14ac:dyDescent="0.25">
      <c r="B247" s="67">
        <v>44892</v>
      </c>
      <c r="C247" s="17" t="s">
        <v>84</v>
      </c>
      <c r="D247" s="17" t="s">
        <v>60</v>
      </c>
      <c r="E247" s="17" t="s">
        <v>161</v>
      </c>
      <c r="F247" s="17" t="s">
        <v>63</v>
      </c>
      <c r="G247" s="17" t="s">
        <v>81</v>
      </c>
      <c r="H247" s="46">
        <v>15</v>
      </c>
      <c r="I247" s="46">
        <v>9</v>
      </c>
      <c r="L247" s="67"/>
    </row>
    <row r="248" spans="2:12" x14ac:dyDescent="0.25">
      <c r="B248" s="67">
        <v>44908</v>
      </c>
      <c r="C248" s="17" t="s">
        <v>86</v>
      </c>
      <c r="D248" s="17" t="s">
        <v>16</v>
      </c>
      <c r="E248" s="17" t="s">
        <v>29</v>
      </c>
      <c r="F248" s="17" t="s">
        <v>63</v>
      </c>
      <c r="G248" s="17" t="s">
        <v>74</v>
      </c>
      <c r="H248" s="46">
        <v>15</v>
      </c>
      <c r="I248" s="46">
        <v>7</v>
      </c>
      <c r="L248" s="67"/>
    </row>
    <row r="249" spans="2:12" x14ac:dyDescent="0.25">
      <c r="B249" s="67">
        <v>44914</v>
      </c>
      <c r="C249" s="17" t="s">
        <v>82</v>
      </c>
      <c r="D249" s="17" t="s">
        <v>71</v>
      </c>
      <c r="E249" s="17" t="s">
        <v>162</v>
      </c>
      <c r="F249" s="17" t="s">
        <v>67</v>
      </c>
      <c r="G249" s="17" t="s">
        <v>79</v>
      </c>
      <c r="H249" s="46">
        <v>20</v>
      </c>
      <c r="I249" s="46">
        <v>11</v>
      </c>
      <c r="L249" s="67"/>
    </row>
    <row r="250" spans="2:12" x14ac:dyDescent="0.25">
      <c r="B250" s="67">
        <v>44915</v>
      </c>
      <c r="C250" s="17" t="s">
        <v>88</v>
      </c>
      <c r="D250" s="17" t="s">
        <v>17</v>
      </c>
      <c r="E250" s="17" t="s">
        <v>27</v>
      </c>
      <c r="F250" s="17" t="s">
        <v>61</v>
      </c>
      <c r="G250" s="17" t="s">
        <v>73</v>
      </c>
      <c r="H250" s="46">
        <v>20</v>
      </c>
      <c r="I250" s="46">
        <v>15</v>
      </c>
      <c r="L250" s="67"/>
    </row>
    <row r="251" spans="2:12" x14ac:dyDescent="0.25">
      <c r="B251" s="67">
        <v>44916</v>
      </c>
      <c r="C251" s="17" t="s">
        <v>89</v>
      </c>
      <c r="D251" s="17" t="s">
        <v>13</v>
      </c>
      <c r="E251" s="17" t="s">
        <v>28</v>
      </c>
      <c r="F251" s="17" t="s">
        <v>63</v>
      </c>
      <c r="G251" s="17" t="s">
        <v>73</v>
      </c>
      <c r="H251" s="46">
        <v>15</v>
      </c>
      <c r="I251" s="46">
        <v>8</v>
      </c>
      <c r="L251" s="67"/>
    </row>
    <row r="252" spans="2:12" x14ac:dyDescent="0.25">
      <c r="B252" s="67">
        <v>44919</v>
      </c>
      <c r="C252" s="17" t="s">
        <v>86</v>
      </c>
      <c r="D252" s="17" t="s">
        <v>59</v>
      </c>
      <c r="E252" s="17" t="s">
        <v>30</v>
      </c>
      <c r="F252" s="17" t="s">
        <v>62</v>
      </c>
      <c r="G252" s="17" t="s">
        <v>81</v>
      </c>
      <c r="H252" s="46">
        <v>5</v>
      </c>
      <c r="I252" s="46">
        <v>15</v>
      </c>
      <c r="L252" s="67"/>
    </row>
    <row r="253" spans="2:12" x14ac:dyDescent="0.25">
      <c r="B253" s="67">
        <v>44919</v>
      </c>
      <c r="C253" s="17" t="s">
        <v>82</v>
      </c>
      <c r="D253" s="17" t="s">
        <v>17</v>
      </c>
      <c r="E253" s="17" t="s">
        <v>27</v>
      </c>
      <c r="F253" s="17" t="s">
        <v>61</v>
      </c>
      <c r="G253" s="17" t="s">
        <v>79</v>
      </c>
      <c r="H253" s="46">
        <v>20</v>
      </c>
      <c r="I253" s="46">
        <v>20</v>
      </c>
      <c r="L253" s="67"/>
    </row>
    <row r="254" spans="2:12" x14ac:dyDescent="0.25">
      <c r="B254" s="67">
        <v>44919</v>
      </c>
      <c r="C254" s="17" t="s">
        <v>89</v>
      </c>
      <c r="D254" s="17" t="s">
        <v>15</v>
      </c>
      <c r="E254" s="17" t="s">
        <v>161</v>
      </c>
      <c r="F254" s="17" t="s">
        <v>63</v>
      </c>
      <c r="G254" s="17" t="s">
        <v>77</v>
      </c>
      <c r="H254" s="46">
        <v>20</v>
      </c>
      <c r="I254" s="46">
        <v>5</v>
      </c>
      <c r="L254" s="67"/>
    </row>
    <row r="255" spans="2:12" x14ac:dyDescent="0.25">
      <c r="B255" s="67">
        <v>44920</v>
      </c>
      <c r="C255" s="17" t="s">
        <v>82</v>
      </c>
      <c r="D255" s="17" t="s">
        <v>17</v>
      </c>
      <c r="E255" s="17" t="s">
        <v>27</v>
      </c>
      <c r="F255" s="17" t="s">
        <v>61</v>
      </c>
      <c r="G255" s="17" t="s">
        <v>75</v>
      </c>
      <c r="H255" s="46">
        <v>10</v>
      </c>
      <c r="I255" s="46">
        <v>19</v>
      </c>
      <c r="L255" s="67"/>
    </row>
    <row r="256" spans="2:12" x14ac:dyDescent="0.25">
      <c r="B256" s="67">
        <v>44922</v>
      </c>
      <c r="C256" s="17" t="s">
        <v>82</v>
      </c>
      <c r="D256" s="17" t="s">
        <v>17</v>
      </c>
      <c r="E256" s="17" t="s">
        <v>27</v>
      </c>
      <c r="F256" s="17" t="s">
        <v>61</v>
      </c>
      <c r="G256" s="17" t="s">
        <v>72</v>
      </c>
      <c r="H256" s="46">
        <v>10</v>
      </c>
      <c r="I256" s="46">
        <v>5</v>
      </c>
      <c r="L256" s="67"/>
    </row>
    <row r="257" spans="2:12" x14ac:dyDescent="0.25">
      <c r="B257" s="67">
        <v>44923</v>
      </c>
      <c r="C257" s="17" t="s">
        <v>89</v>
      </c>
      <c r="D257" s="17" t="s">
        <v>68</v>
      </c>
      <c r="E257" s="17" t="s">
        <v>162</v>
      </c>
      <c r="F257" s="17" t="s">
        <v>67</v>
      </c>
      <c r="G257" s="17" t="s">
        <v>79</v>
      </c>
      <c r="H257" s="46">
        <v>30</v>
      </c>
      <c r="I257" s="46">
        <v>10</v>
      </c>
      <c r="L257" s="67"/>
    </row>
    <row r="258" spans="2:12" x14ac:dyDescent="0.25">
      <c r="B258" s="67">
        <v>44931</v>
      </c>
      <c r="C258" s="17" t="s">
        <v>87</v>
      </c>
      <c r="D258" s="17" t="s">
        <v>70</v>
      </c>
      <c r="E258" s="17" t="s">
        <v>162</v>
      </c>
      <c r="F258" s="17" t="s">
        <v>67</v>
      </c>
      <c r="G258" s="17" t="s">
        <v>78</v>
      </c>
      <c r="H258" s="46">
        <v>20</v>
      </c>
      <c r="I258" s="46">
        <v>5</v>
      </c>
      <c r="L258" s="67"/>
    </row>
    <row r="259" spans="2:12" x14ac:dyDescent="0.25">
      <c r="B259" s="67">
        <v>44934</v>
      </c>
      <c r="C259" s="17" t="s">
        <v>85</v>
      </c>
      <c r="D259" s="17" t="s">
        <v>70</v>
      </c>
      <c r="E259" s="17" t="s">
        <v>162</v>
      </c>
      <c r="F259" s="17" t="s">
        <v>67</v>
      </c>
      <c r="G259" s="17" t="s">
        <v>81</v>
      </c>
      <c r="H259" s="46">
        <v>5</v>
      </c>
      <c r="I259" s="46">
        <v>15</v>
      </c>
      <c r="L259" s="67"/>
    </row>
    <row r="260" spans="2:12" x14ac:dyDescent="0.25">
      <c r="B260" s="67">
        <v>44938</v>
      </c>
      <c r="C260" s="17" t="s">
        <v>82</v>
      </c>
      <c r="D260" s="17" t="s">
        <v>13</v>
      </c>
      <c r="E260" s="17" t="s">
        <v>28</v>
      </c>
      <c r="F260" s="17" t="s">
        <v>63</v>
      </c>
      <c r="G260" s="17" t="s">
        <v>76</v>
      </c>
      <c r="H260" s="46">
        <v>30</v>
      </c>
      <c r="I260" s="46">
        <v>11</v>
      </c>
      <c r="L260" s="67"/>
    </row>
    <row r="261" spans="2:12" x14ac:dyDescent="0.25">
      <c r="B261" s="67">
        <v>44941</v>
      </c>
      <c r="C261" s="17" t="s">
        <v>86</v>
      </c>
      <c r="D261" s="17" t="s">
        <v>13</v>
      </c>
      <c r="E261" s="17" t="s">
        <v>28</v>
      </c>
      <c r="F261" s="17" t="s">
        <v>63</v>
      </c>
      <c r="G261" s="17" t="s">
        <v>79</v>
      </c>
      <c r="H261" s="46">
        <v>10</v>
      </c>
      <c r="I261" s="46">
        <v>8</v>
      </c>
      <c r="L261" s="67"/>
    </row>
    <row r="262" spans="2:12" x14ac:dyDescent="0.25">
      <c r="B262" s="67">
        <v>44944</v>
      </c>
      <c r="C262" s="17" t="s">
        <v>86</v>
      </c>
      <c r="D262" s="17" t="s">
        <v>13</v>
      </c>
      <c r="E262" s="17" t="s">
        <v>28</v>
      </c>
      <c r="F262" s="17" t="s">
        <v>63</v>
      </c>
      <c r="G262" s="17" t="s">
        <v>76</v>
      </c>
      <c r="H262" s="46">
        <v>10</v>
      </c>
      <c r="I262" s="46">
        <v>8</v>
      </c>
      <c r="L262" s="67"/>
    </row>
    <row r="263" spans="2:12" x14ac:dyDescent="0.25">
      <c r="B263" s="67">
        <v>44945</v>
      </c>
      <c r="C263" s="17" t="s">
        <v>87</v>
      </c>
      <c r="D263" s="17" t="s">
        <v>70</v>
      </c>
      <c r="E263" s="17" t="s">
        <v>162</v>
      </c>
      <c r="F263" s="17" t="s">
        <v>67</v>
      </c>
      <c r="G263" s="17" t="s">
        <v>78</v>
      </c>
      <c r="H263" s="46">
        <v>30</v>
      </c>
      <c r="I263" s="46">
        <v>20</v>
      </c>
      <c r="L263" s="67"/>
    </row>
    <row r="264" spans="2:12" x14ac:dyDescent="0.25">
      <c r="B264" s="67">
        <v>44945</v>
      </c>
      <c r="C264" s="17" t="s">
        <v>82</v>
      </c>
      <c r="D264" s="17" t="s">
        <v>15</v>
      </c>
      <c r="E264" s="17" t="s">
        <v>161</v>
      </c>
      <c r="F264" s="17" t="s">
        <v>63</v>
      </c>
      <c r="G264" s="17" t="s">
        <v>81</v>
      </c>
      <c r="H264" s="46">
        <v>20</v>
      </c>
      <c r="I264" s="46">
        <v>8</v>
      </c>
      <c r="L264" s="67"/>
    </row>
    <row r="265" spans="2:12" x14ac:dyDescent="0.25">
      <c r="B265" s="67">
        <v>44946</v>
      </c>
      <c r="C265" s="17" t="s">
        <v>84</v>
      </c>
      <c r="D265" s="17" t="s">
        <v>16</v>
      </c>
      <c r="E265" s="17" t="s">
        <v>29</v>
      </c>
      <c r="F265" s="17" t="s">
        <v>63</v>
      </c>
      <c r="G265" s="17" t="s">
        <v>80</v>
      </c>
      <c r="H265" s="46">
        <v>20</v>
      </c>
      <c r="I265" s="46">
        <v>11</v>
      </c>
      <c r="L265" s="67"/>
    </row>
    <row r="266" spans="2:12" x14ac:dyDescent="0.25">
      <c r="B266" s="67">
        <v>44948</v>
      </c>
      <c r="C266" s="17" t="s">
        <v>83</v>
      </c>
      <c r="D266" s="17" t="s">
        <v>13</v>
      </c>
      <c r="E266" s="17" t="s">
        <v>28</v>
      </c>
      <c r="F266" s="17" t="s">
        <v>63</v>
      </c>
      <c r="G266" s="17" t="s">
        <v>81</v>
      </c>
      <c r="H266" s="46">
        <v>30</v>
      </c>
      <c r="I266" s="46">
        <v>18</v>
      </c>
      <c r="L266" s="67"/>
    </row>
    <row r="267" spans="2:12" x14ac:dyDescent="0.25">
      <c r="B267" s="67">
        <v>44952</v>
      </c>
      <c r="C267" s="17" t="s">
        <v>84</v>
      </c>
      <c r="D267" s="17" t="s">
        <v>70</v>
      </c>
      <c r="E267" s="17" t="s">
        <v>162</v>
      </c>
      <c r="F267" s="17" t="s">
        <v>67</v>
      </c>
      <c r="G267" s="17" t="s">
        <v>75</v>
      </c>
      <c r="H267" s="46">
        <v>10</v>
      </c>
      <c r="I267" s="46">
        <v>19</v>
      </c>
      <c r="L267" s="67"/>
    </row>
    <row r="268" spans="2:12" x14ac:dyDescent="0.25">
      <c r="B268" s="67">
        <v>44952</v>
      </c>
      <c r="C268" s="17" t="s">
        <v>87</v>
      </c>
      <c r="D268" s="17" t="s">
        <v>17</v>
      </c>
      <c r="E268" s="17" t="s">
        <v>27</v>
      </c>
      <c r="F268" s="17" t="s">
        <v>61</v>
      </c>
      <c r="G268" s="17" t="s">
        <v>76</v>
      </c>
      <c r="H268" s="46">
        <v>20</v>
      </c>
      <c r="I268" s="46">
        <v>14</v>
      </c>
      <c r="L268" s="67"/>
    </row>
    <row r="269" spans="2:12" x14ac:dyDescent="0.25">
      <c r="B269" s="67">
        <v>44963</v>
      </c>
      <c r="C269" s="17" t="s">
        <v>85</v>
      </c>
      <c r="D269" s="17" t="s">
        <v>43</v>
      </c>
      <c r="E269" s="17" t="s">
        <v>163</v>
      </c>
      <c r="F269" s="17" t="s">
        <v>63</v>
      </c>
      <c r="G269" s="17" t="s">
        <v>80</v>
      </c>
      <c r="H269" s="46">
        <v>20</v>
      </c>
      <c r="I269" s="46">
        <v>6</v>
      </c>
      <c r="L269" s="67"/>
    </row>
    <row r="270" spans="2:12" x14ac:dyDescent="0.25">
      <c r="B270" s="67">
        <v>44967</v>
      </c>
      <c r="C270" s="17" t="s">
        <v>89</v>
      </c>
      <c r="D270" s="17" t="s">
        <v>17</v>
      </c>
      <c r="E270" s="17" t="s">
        <v>27</v>
      </c>
      <c r="F270" s="17" t="s">
        <v>61</v>
      </c>
      <c r="G270" s="17" t="s">
        <v>77</v>
      </c>
      <c r="H270" s="46">
        <v>0</v>
      </c>
      <c r="I270" s="46">
        <v>7</v>
      </c>
      <c r="L270" s="67"/>
    </row>
    <row r="271" spans="2:12" x14ac:dyDescent="0.25">
      <c r="B271" s="67">
        <v>44969</v>
      </c>
      <c r="C271" s="17" t="s">
        <v>89</v>
      </c>
      <c r="D271" s="17" t="s">
        <v>43</v>
      </c>
      <c r="E271" s="17" t="s">
        <v>163</v>
      </c>
      <c r="F271" s="17" t="s">
        <v>63</v>
      </c>
      <c r="G271" s="17" t="s">
        <v>76</v>
      </c>
      <c r="H271" s="46">
        <v>0</v>
      </c>
      <c r="I271" s="46">
        <v>17</v>
      </c>
      <c r="L271" s="67"/>
    </row>
    <row r="272" spans="2:12" x14ac:dyDescent="0.25">
      <c r="B272" s="67">
        <v>44988</v>
      </c>
      <c r="C272" s="17" t="s">
        <v>89</v>
      </c>
      <c r="D272" s="17" t="s">
        <v>69</v>
      </c>
      <c r="E272" s="17" t="s">
        <v>162</v>
      </c>
      <c r="F272" s="17" t="s">
        <v>67</v>
      </c>
      <c r="G272" s="17" t="s">
        <v>78</v>
      </c>
      <c r="H272" s="46">
        <v>30</v>
      </c>
      <c r="I272" s="46">
        <v>2</v>
      </c>
      <c r="L272" s="67"/>
    </row>
    <row r="273" spans="2:12" x14ac:dyDescent="0.25">
      <c r="B273" s="67">
        <v>44988</v>
      </c>
      <c r="C273" s="17" t="s">
        <v>85</v>
      </c>
      <c r="D273" s="17" t="s">
        <v>17</v>
      </c>
      <c r="E273" s="17" t="s">
        <v>27</v>
      </c>
      <c r="F273" s="17" t="s">
        <v>61</v>
      </c>
      <c r="G273" s="17" t="s">
        <v>77</v>
      </c>
      <c r="H273" s="46">
        <v>30</v>
      </c>
      <c r="I273" s="46">
        <v>18</v>
      </c>
      <c r="L273" s="67"/>
    </row>
    <row r="274" spans="2:12" x14ac:dyDescent="0.25">
      <c r="B274" s="67">
        <v>44990</v>
      </c>
      <c r="C274" s="17" t="s">
        <v>85</v>
      </c>
      <c r="D274" s="17" t="s">
        <v>64</v>
      </c>
      <c r="E274" s="17" t="s">
        <v>164</v>
      </c>
      <c r="F274" s="17" t="s">
        <v>65</v>
      </c>
      <c r="G274" s="17" t="s">
        <v>74</v>
      </c>
      <c r="H274" s="46">
        <v>5</v>
      </c>
      <c r="I274" s="46">
        <v>14</v>
      </c>
      <c r="L274" s="67"/>
    </row>
    <row r="275" spans="2:12" x14ac:dyDescent="0.25">
      <c r="B275" s="67">
        <v>44991</v>
      </c>
      <c r="C275" s="17" t="s">
        <v>82</v>
      </c>
      <c r="D275" s="17" t="s">
        <v>59</v>
      </c>
      <c r="E275" s="17" t="s">
        <v>30</v>
      </c>
      <c r="F275" s="17" t="s">
        <v>62</v>
      </c>
      <c r="G275" s="17" t="s">
        <v>81</v>
      </c>
      <c r="H275" s="46">
        <v>20</v>
      </c>
      <c r="I275" s="46">
        <v>16</v>
      </c>
      <c r="L275" s="67"/>
    </row>
    <row r="276" spans="2:12" x14ac:dyDescent="0.25">
      <c r="B276" s="67">
        <v>44995</v>
      </c>
      <c r="C276" s="17" t="s">
        <v>89</v>
      </c>
      <c r="D276" s="17" t="s">
        <v>13</v>
      </c>
      <c r="E276" s="17" t="s">
        <v>28</v>
      </c>
      <c r="F276" s="17" t="s">
        <v>63</v>
      </c>
      <c r="G276" s="17" t="s">
        <v>74</v>
      </c>
      <c r="H276" s="46">
        <v>5</v>
      </c>
      <c r="I276" s="46">
        <v>4</v>
      </c>
      <c r="L276" s="67"/>
    </row>
    <row r="277" spans="2:12" x14ac:dyDescent="0.25">
      <c r="B277" s="67">
        <v>44996</v>
      </c>
      <c r="C277" s="17" t="s">
        <v>83</v>
      </c>
      <c r="D277" s="17" t="s">
        <v>59</v>
      </c>
      <c r="E277" s="17" t="s">
        <v>30</v>
      </c>
      <c r="F277" s="17" t="s">
        <v>62</v>
      </c>
      <c r="G277" s="17" t="s">
        <v>73</v>
      </c>
      <c r="H277" s="46">
        <v>5</v>
      </c>
      <c r="I277" s="46">
        <v>9</v>
      </c>
      <c r="L277" s="67"/>
    </row>
    <row r="278" spans="2:12" x14ac:dyDescent="0.25">
      <c r="B278" s="67">
        <v>45007</v>
      </c>
      <c r="C278" s="17" t="s">
        <v>83</v>
      </c>
      <c r="D278" s="17" t="s">
        <v>59</v>
      </c>
      <c r="E278" s="17" t="s">
        <v>30</v>
      </c>
      <c r="F278" s="17" t="s">
        <v>62</v>
      </c>
      <c r="G278" s="17" t="s">
        <v>74</v>
      </c>
      <c r="H278" s="46">
        <v>25</v>
      </c>
      <c r="I278" s="46">
        <v>17</v>
      </c>
      <c r="L278" s="67"/>
    </row>
    <row r="279" spans="2:12" x14ac:dyDescent="0.25">
      <c r="B279" s="67">
        <v>45010</v>
      </c>
      <c r="C279" s="17" t="s">
        <v>88</v>
      </c>
      <c r="D279" s="17" t="s">
        <v>68</v>
      </c>
      <c r="E279" s="17" t="s">
        <v>162</v>
      </c>
      <c r="F279" s="17" t="s">
        <v>67</v>
      </c>
      <c r="G279" s="17" t="s">
        <v>81</v>
      </c>
      <c r="H279" s="46">
        <v>10</v>
      </c>
      <c r="I279" s="46">
        <v>6</v>
      </c>
      <c r="L279" s="67"/>
    </row>
    <row r="280" spans="2:12" x14ac:dyDescent="0.25">
      <c r="B280" s="67">
        <v>45012</v>
      </c>
      <c r="C280" s="17" t="s">
        <v>85</v>
      </c>
      <c r="D280" s="17" t="s">
        <v>16</v>
      </c>
      <c r="E280" s="17" t="s">
        <v>29</v>
      </c>
      <c r="F280" s="17" t="s">
        <v>63</v>
      </c>
      <c r="G280" s="17" t="s">
        <v>73</v>
      </c>
      <c r="H280" s="46">
        <v>20</v>
      </c>
      <c r="I280" s="46">
        <v>20</v>
      </c>
      <c r="L280" s="67"/>
    </row>
    <row r="281" spans="2:12" x14ac:dyDescent="0.25">
      <c r="B281" s="67">
        <v>45024</v>
      </c>
      <c r="C281" s="17" t="s">
        <v>85</v>
      </c>
      <c r="D281" s="17" t="s">
        <v>60</v>
      </c>
      <c r="E281" s="17" t="s">
        <v>161</v>
      </c>
      <c r="F281" s="17" t="s">
        <v>63</v>
      </c>
      <c r="G281" s="17" t="s">
        <v>80</v>
      </c>
      <c r="H281" s="46">
        <v>20</v>
      </c>
      <c r="I281" s="46">
        <v>13</v>
      </c>
      <c r="L281" s="67"/>
    </row>
    <row r="282" spans="2:12" x14ac:dyDescent="0.25">
      <c r="B282" s="67">
        <v>45027</v>
      </c>
      <c r="C282" s="17" t="s">
        <v>89</v>
      </c>
      <c r="D282" s="17" t="s">
        <v>69</v>
      </c>
      <c r="E282" s="17" t="s">
        <v>162</v>
      </c>
      <c r="F282" s="17" t="s">
        <v>67</v>
      </c>
      <c r="G282" s="17" t="s">
        <v>75</v>
      </c>
      <c r="H282" s="46">
        <v>30</v>
      </c>
      <c r="I282" s="46">
        <v>6</v>
      </c>
      <c r="L282" s="67"/>
    </row>
    <row r="283" spans="2:12" x14ac:dyDescent="0.25">
      <c r="B283" s="67">
        <v>45029</v>
      </c>
      <c r="C283" s="17" t="s">
        <v>82</v>
      </c>
      <c r="D283" s="17" t="s">
        <v>59</v>
      </c>
      <c r="E283" s="17" t="s">
        <v>30</v>
      </c>
      <c r="F283" s="17" t="s">
        <v>62</v>
      </c>
      <c r="G283" s="17" t="s">
        <v>74</v>
      </c>
      <c r="H283" s="46">
        <v>10</v>
      </c>
      <c r="I283" s="46">
        <v>12</v>
      </c>
      <c r="L283" s="67"/>
    </row>
    <row r="284" spans="2:12" x14ac:dyDescent="0.25">
      <c r="B284" s="67">
        <v>45045</v>
      </c>
      <c r="C284" s="17" t="s">
        <v>85</v>
      </c>
      <c r="D284" s="17" t="s">
        <v>43</v>
      </c>
      <c r="E284" s="17" t="s">
        <v>163</v>
      </c>
      <c r="F284" s="17" t="s">
        <v>63</v>
      </c>
      <c r="G284" s="17" t="s">
        <v>73</v>
      </c>
      <c r="H284" s="46">
        <v>10</v>
      </c>
      <c r="I284" s="46">
        <v>11</v>
      </c>
      <c r="L284" s="67"/>
    </row>
    <row r="285" spans="2:12" x14ac:dyDescent="0.25">
      <c r="B285" s="67">
        <v>45045</v>
      </c>
      <c r="C285" s="17" t="s">
        <v>85</v>
      </c>
      <c r="D285" s="17" t="s">
        <v>13</v>
      </c>
      <c r="E285" s="17" t="s">
        <v>28</v>
      </c>
      <c r="F285" s="17" t="s">
        <v>63</v>
      </c>
      <c r="G285" s="17" t="s">
        <v>77</v>
      </c>
      <c r="H285" s="46">
        <v>0</v>
      </c>
      <c r="I285" s="46">
        <v>10</v>
      </c>
      <c r="L285" s="67"/>
    </row>
    <row r="286" spans="2:12" x14ac:dyDescent="0.25">
      <c r="B286" s="67">
        <v>45048</v>
      </c>
      <c r="C286" s="17" t="s">
        <v>89</v>
      </c>
      <c r="D286" s="17" t="s">
        <v>68</v>
      </c>
      <c r="E286" s="17" t="s">
        <v>162</v>
      </c>
      <c r="F286" s="17" t="s">
        <v>67</v>
      </c>
      <c r="G286" s="17" t="s">
        <v>81</v>
      </c>
      <c r="H286" s="46">
        <v>20</v>
      </c>
      <c r="I286" s="46">
        <v>2</v>
      </c>
      <c r="L286" s="67"/>
    </row>
    <row r="287" spans="2:12" x14ac:dyDescent="0.25">
      <c r="B287" s="67">
        <v>45049</v>
      </c>
      <c r="C287" s="17" t="s">
        <v>82</v>
      </c>
      <c r="D287" s="17" t="s">
        <v>68</v>
      </c>
      <c r="E287" s="17" t="s">
        <v>162</v>
      </c>
      <c r="F287" s="17" t="s">
        <v>67</v>
      </c>
      <c r="G287" s="17" t="s">
        <v>80</v>
      </c>
      <c r="H287" s="46">
        <v>10</v>
      </c>
      <c r="I287" s="46">
        <v>19</v>
      </c>
      <c r="L287" s="67"/>
    </row>
    <row r="288" spans="2:12" x14ac:dyDescent="0.25">
      <c r="B288" s="67">
        <v>45050</v>
      </c>
      <c r="C288" s="17" t="s">
        <v>87</v>
      </c>
      <c r="D288" s="17" t="s">
        <v>13</v>
      </c>
      <c r="E288" s="17" t="s">
        <v>28</v>
      </c>
      <c r="F288" s="17" t="s">
        <v>63</v>
      </c>
      <c r="G288" s="17" t="s">
        <v>73</v>
      </c>
      <c r="H288" s="46">
        <v>30</v>
      </c>
      <c r="I288" s="46">
        <v>7</v>
      </c>
      <c r="L288" s="67"/>
    </row>
    <row r="289" spans="2:12" x14ac:dyDescent="0.25">
      <c r="B289" s="67">
        <v>45053</v>
      </c>
      <c r="C289" s="17" t="s">
        <v>82</v>
      </c>
      <c r="D289" s="17" t="s">
        <v>60</v>
      </c>
      <c r="E289" s="17" t="s">
        <v>161</v>
      </c>
      <c r="F289" s="17" t="s">
        <v>63</v>
      </c>
      <c r="G289" s="17" t="s">
        <v>72</v>
      </c>
      <c r="H289" s="46">
        <v>25</v>
      </c>
      <c r="I289" s="46">
        <v>15</v>
      </c>
      <c r="L289" s="67"/>
    </row>
    <row r="290" spans="2:12" x14ac:dyDescent="0.25">
      <c r="B290" s="67">
        <v>45054</v>
      </c>
      <c r="C290" s="17" t="s">
        <v>84</v>
      </c>
      <c r="D290" s="17" t="s">
        <v>17</v>
      </c>
      <c r="E290" s="17" t="s">
        <v>27</v>
      </c>
      <c r="F290" s="17" t="s">
        <v>61</v>
      </c>
      <c r="G290" s="17" t="s">
        <v>72</v>
      </c>
      <c r="H290" s="46">
        <v>25</v>
      </c>
      <c r="I290" s="46">
        <v>20</v>
      </c>
      <c r="L290" s="67"/>
    </row>
    <row r="291" spans="2:12" x14ac:dyDescent="0.25">
      <c r="B291" s="67">
        <v>45060</v>
      </c>
      <c r="C291" s="17" t="s">
        <v>87</v>
      </c>
      <c r="D291" s="17" t="s">
        <v>15</v>
      </c>
      <c r="E291" s="17" t="s">
        <v>161</v>
      </c>
      <c r="F291" s="17" t="s">
        <v>63</v>
      </c>
      <c r="G291" s="17" t="s">
        <v>74</v>
      </c>
      <c r="H291" s="46">
        <v>25</v>
      </c>
      <c r="I291" s="46">
        <v>10</v>
      </c>
      <c r="L291" s="67"/>
    </row>
    <row r="292" spans="2:12" x14ac:dyDescent="0.25">
      <c r="B292" s="67">
        <v>45065</v>
      </c>
      <c r="C292" s="17" t="s">
        <v>84</v>
      </c>
      <c r="D292" s="17" t="s">
        <v>13</v>
      </c>
      <c r="E292" s="17" t="s">
        <v>28</v>
      </c>
      <c r="F292" s="17" t="s">
        <v>63</v>
      </c>
      <c r="G292" s="17" t="s">
        <v>77</v>
      </c>
      <c r="H292" s="46">
        <v>15</v>
      </c>
      <c r="I292" s="46">
        <v>2</v>
      </c>
      <c r="L292" s="67"/>
    </row>
    <row r="293" spans="2:12" x14ac:dyDescent="0.25">
      <c r="B293" s="67">
        <v>45066</v>
      </c>
      <c r="C293" s="17" t="s">
        <v>83</v>
      </c>
      <c r="D293" s="17" t="s">
        <v>17</v>
      </c>
      <c r="E293" s="17" t="s">
        <v>27</v>
      </c>
      <c r="F293" s="17" t="s">
        <v>61</v>
      </c>
      <c r="G293" s="17" t="s">
        <v>76</v>
      </c>
      <c r="H293" s="46">
        <v>20</v>
      </c>
      <c r="I293" s="46">
        <v>5</v>
      </c>
      <c r="L293" s="67"/>
    </row>
    <row r="294" spans="2:12" x14ac:dyDescent="0.25">
      <c r="B294" s="67">
        <v>45069</v>
      </c>
      <c r="C294" s="17" t="s">
        <v>87</v>
      </c>
      <c r="D294" s="17" t="s">
        <v>59</v>
      </c>
      <c r="E294" s="17" t="s">
        <v>30</v>
      </c>
      <c r="F294" s="17" t="s">
        <v>62</v>
      </c>
      <c r="G294" s="17" t="s">
        <v>76</v>
      </c>
      <c r="H294" s="46">
        <v>15</v>
      </c>
      <c r="I294" s="46">
        <v>18</v>
      </c>
      <c r="L294" s="67"/>
    </row>
    <row r="295" spans="2:12" x14ac:dyDescent="0.25">
      <c r="B295" s="67">
        <v>45072</v>
      </c>
      <c r="C295" s="17" t="s">
        <v>86</v>
      </c>
      <c r="D295" s="17" t="s">
        <v>15</v>
      </c>
      <c r="E295" s="17" t="s">
        <v>161</v>
      </c>
      <c r="F295" s="17" t="s">
        <v>63</v>
      </c>
      <c r="G295" s="17" t="s">
        <v>80</v>
      </c>
      <c r="H295" s="46">
        <v>0</v>
      </c>
      <c r="I295" s="46">
        <v>20</v>
      </c>
      <c r="L295" s="67"/>
    </row>
    <row r="296" spans="2:12" x14ac:dyDescent="0.25">
      <c r="B296" s="67">
        <v>45075</v>
      </c>
      <c r="C296" s="17" t="s">
        <v>89</v>
      </c>
      <c r="D296" s="17" t="s">
        <v>68</v>
      </c>
      <c r="E296" s="17" t="s">
        <v>162</v>
      </c>
      <c r="F296" s="17" t="s">
        <v>67</v>
      </c>
      <c r="G296" s="17" t="s">
        <v>75</v>
      </c>
      <c r="H296" s="46">
        <v>10</v>
      </c>
      <c r="I296" s="46">
        <v>13</v>
      </c>
      <c r="L296" s="67"/>
    </row>
    <row r="297" spans="2:12" x14ac:dyDescent="0.25">
      <c r="B297" s="67">
        <v>45076</v>
      </c>
      <c r="C297" s="17" t="s">
        <v>85</v>
      </c>
      <c r="D297" s="17" t="s">
        <v>60</v>
      </c>
      <c r="E297" s="17" t="s">
        <v>161</v>
      </c>
      <c r="F297" s="17" t="s">
        <v>63</v>
      </c>
      <c r="G297" s="17" t="s">
        <v>76</v>
      </c>
      <c r="H297" s="46">
        <v>15</v>
      </c>
      <c r="I297" s="46">
        <v>10</v>
      </c>
      <c r="L297" s="67"/>
    </row>
    <row r="298" spans="2:12" x14ac:dyDescent="0.25">
      <c r="B298" s="67">
        <v>45078</v>
      </c>
      <c r="C298" s="17" t="s">
        <v>82</v>
      </c>
      <c r="D298" s="17" t="s">
        <v>71</v>
      </c>
      <c r="E298" s="17" t="s">
        <v>162</v>
      </c>
      <c r="F298" s="17" t="s">
        <v>67</v>
      </c>
      <c r="G298" s="17" t="s">
        <v>81</v>
      </c>
      <c r="H298" s="46">
        <v>15</v>
      </c>
      <c r="I298" s="46">
        <v>11</v>
      </c>
      <c r="L298" s="67"/>
    </row>
    <row r="299" spans="2:12" x14ac:dyDescent="0.25">
      <c r="B299" s="67">
        <v>45084</v>
      </c>
      <c r="C299" s="17" t="s">
        <v>89</v>
      </c>
      <c r="D299" s="17" t="s">
        <v>43</v>
      </c>
      <c r="E299" s="17" t="s">
        <v>163</v>
      </c>
      <c r="F299" s="17" t="s">
        <v>63</v>
      </c>
      <c r="G299" s="17" t="s">
        <v>73</v>
      </c>
      <c r="H299" s="46">
        <v>10</v>
      </c>
      <c r="I299" s="46">
        <v>16</v>
      </c>
      <c r="L299" s="67"/>
    </row>
    <row r="300" spans="2:12" x14ac:dyDescent="0.25">
      <c r="B300" s="67">
        <v>45085</v>
      </c>
      <c r="C300" s="17" t="s">
        <v>83</v>
      </c>
      <c r="D300" s="17" t="s">
        <v>13</v>
      </c>
      <c r="E300" s="17" t="s">
        <v>28</v>
      </c>
      <c r="F300" s="17" t="s">
        <v>63</v>
      </c>
      <c r="G300" s="17" t="s">
        <v>73</v>
      </c>
      <c r="H300" s="46">
        <v>20</v>
      </c>
      <c r="I300" s="46">
        <v>13</v>
      </c>
      <c r="L300" s="67"/>
    </row>
    <row r="301" spans="2:12" x14ac:dyDescent="0.25">
      <c r="B301" s="67">
        <v>45087</v>
      </c>
      <c r="C301" s="17" t="s">
        <v>82</v>
      </c>
      <c r="D301" s="17" t="s">
        <v>69</v>
      </c>
      <c r="E301" s="17" t="s">
        <v>162</v>
      </c>
      <c r="F301" s="17" t="s">
        <v>67</v>
      </c>
      <c r="G301" s="17" t="s">
        <v>77</v>
      </c>
      <c r="H301" s="46">
        <v>10</v>
      </c>
      <c r="I301" s="46">
        <v>3</v>
      </c>
      <c r="L301" s="67"/>
    </row>
    <row r="302" spans="2:12" x14ac:dyDescent="0.25">
      <c r="B302" s="67">
        <v>45088</v>
      </c>
      <c r="C302" s="17" t="s">
        <v>83</v>
      </c>
      <c r="D302" s="17" t="s">
        <v>13</v>
      </c>
      <c r="E302" s="17" t="s">
        <v>28</v>
      </c>
      <c r="F302" s="17" t="s">
        <v>63</v>
      </c>
      <c r="G302" s="17" t="s">
        <v>81</v>
      </c>
      <c r="H302" s="46">
        <v>5</v>
      </c>
      <c r="I302" s="46">
        <v>14</v>
      </c>
      <c r="L302" s="67"/>
    </row>
    <row r="303" spans="2:12" x14ac:dyDescent="0.25">
      <c r="B303" s="67">
        <v>45092</v>
      </c>
      <c r="C303" s="17" t="s">
        <v>83</v>
      </c>
      <c r="D303" s="17" t="s">
        <v>59</v>
      </c>
      <c r="E303" s="17" t="s">
        <v>30</v>
      </c>
      <c r="F303" s="17" t="s">
        <v>62</v>
      </c>
      <c r="G303" s="17" t="s">
        <v>75</v>
      </c>
      <c r="H303" s="46">
        <v>10</v>
      </c>
      <c r="I303" s="46">
        <v>9</v>
      </c>
      <c r="L303" s="67"/>
    </row>
    <row r="304" spans="2:12" x14ac:dyDescent="0.25">
      <c r="B304" s="67">
        <v>45101</v>
      </c>
      <c r="C304" s="17" t="s">
        <v>89</v>
      </c>
      <c r="D304" s="17" t="s">
        <v>64</v>
      </c>
      <c r="E304" s="17" t="s">
        <v>164</v>
      </c>
      <c r="F304" s="17" t="s">
        <v>65</v>
      </c>
      <c r="G304" s="17" t="s">
        <v>79</v>
      </c>
      <c r="H304" s="46">
        <v>10</v>
      </c>
      <c r="I304" s="46">
        <v>5</v>
      </c>
      <c r="L304" s="67"/>
    </row>
    <row r="305" spans="2:12" x14ac:dyDescent="0.25">
      <c r="B305" s="67">
        <v>45104</v>
      </c>
      <c r="C305" s="17" t="s">
        <v>86</v>
      </c>
      <c r="D305" s="17" t="s">
        <v>148</v>
      </c>
      <c r="E305" s="17" t="s">
        <v>162</v>
      </c>
      <c r="F305" s="17" t="s">
        <v>67</v>
      </c>
      <c r="G305" s="17" t="s">
        <v>74</v>
      </c>
      <c r="H305" s="46">
        <v>5</v>
      </c>
      <c r="I305" s="46">
        <v>18</v>
      </c>
      <c r="L305" s="67"/>
    </row>
    <row r="306" spans="2:12" x14ac:dyDescent="0.25">
      <c r="B306" s="67">
        <v>45117</v>
      </c>
      <c r="C306" s="17" t="s">
        <v>82</v>
      </c>
      <c r="D306" s="17" t="s">
        <v>43</v>
      </c>
      <c r="E306" s="17" t="s">
        <v>163</v>
      </c>
      <c r="F306" s="17" t="s">
        <v>63</v>
      </c>
      <c r="G306" s="17" t="s">
        <v>73</v>
      </c>
      <c r="H306" s="46">
        <v>30</v>
      </c>
      <c r="I306" s="46">
        <v>19</v>
      </c>
      <c r="L306" s="67"/>
    </row>
    <row r="307" spans="2:12" x14ac:dyDescent="0.25">
      <c r="B307" s="67">
        <v>45122</v>
      </c>
      <c r="C307" s="17" t="s">
        <v>86</v>
      </c>
      <c r="D307" s="17" t="s">
        <v>13</v>
      </c>
      <c r="E307" s="17" t="s">
        <v>28</v>
      </c>
      <c r="F307" s="17" t="s">
        <v>63</v>
      </c>
      <c r="G307" s="17" t="s">
        <v>74</v>
      </c>
      <c r="H307" s="46">
        <v>15</v>
      </c>
      <c r="I307" s="46">
        <v>9</v>
      </c>
      <c r="L307" s="67"/>
    </row>
    <row r="308" spans="2:12" x14ac:dyDescent="0.25">
      <c r="B308" s="67">
        <v>45124</v>
      </c>
      <c r="C308" s="17" t="s">
        <v>89</v>
      </c>
      <c r="D308" s="17" t="s">
        <v>60</v>
      </c>
      <c r="E308" s="17" t="s">
        <v>161</v>
      </c>
      <c r="F308" s="17" t="s">
        <v>63</v>
      </c>
      <c r="G308" s="17" t="s">
        <v>76</v>
      </c>
      <c r="H308" s="46">
        <v>10</v>
      </c>
      <c r="I308" s="46">
        <v>10</v>
      </c>
      <c r="L308" s="67"/>
    </row>
    <row r="309" spans="2:12" x14ac:dyDescent="0.25">
      <c r="B309" s="67">
        <v>45127</v>
      </c>
      <c r="C309" s="17" t="s">
        <v>87</v>
      </c>
      <c r="D309" s="17" t="s">
        <v>13</v>
      </c>
      <c r="E309" s="17" t="s">
        <v>28</v>
      </c>
      <c r="F309" s="17" t="s">
        <v>63</v>
      </c>
      <c r="G309" s="17" t="s">
        <v>72</v>
      </c>
      <c r="H309" s="46">
        <v>15</v>
      </c>
      <c r="I309" s="46">
        <v>11</v>
      </c>
      <c r="L309" s="67"/>
    </row>
    <row r="310" spans="2:12" x14ac:dyDescent="0.25">
      <c r="B310" s="67">
        <v>45132</v>
      </c>
      <c r="C310" s="17" t="s">
        <v>86</v>
      </c>
      <c r="D310" s="17" t="s">
        <v>69</v>
      </c>
      <c r="E310" s="17" t="s">
        <v>162</v>
      </c>
      <c r="F310" s="17" t="s">
        <v>67</v>
      </c>
      <c r="G310" s="17" t="s">
        <v>73</v>
      </c>
      <c r="H310" s="46">
        <v>15</v>
      </c>
      <c r="I310" s="46">
        <v>20</v>
      </c>
      <c r="L310" s="67"/>
    </row>
    <row r="311" spans="2:12" x14ac:dyDescent="0.25">
      <c r="B311" s="67">
        <v>45133</v>
      </c>
      <c r="C311" s="17" t="s">
        <v>85</v>
      </c>
      <c r="D311" s="17" t="s">
        <v>60</v>
      </c>
      <c r="E311" s="17" t="s">
        <v>161</v>
      </c>
      <c r="F311" s="17" t="s">
        <v>63</v>
      </c>
      <c r="G311" s="17" t="s">
        <v>78</v>
      </c>
      <c r="H311" s="46">
        <v>20</v>
      </c>
      <c r="I311" s="46">
        <v>19</v>
      </c>
      <c r="L311" s="67"/>
    </row>
    <row r="312" spans="2:12" x14ac:dyDescent="0.25">
      <c r="B312" s="67">
        <v>45133</v>
      </c>
      <c r="C312" s="17" t="s">
        <v>88</v>
      </c>
      <c r="D312" s="17" t="s">
        <v>64</v>
      </c>
      <c r="E312" s="17" t="s">
        <v>164</v>
      </c>
      <c r="F312" s="17" t="s">
        <v>65</v>
      </c>
      <c r="G312" s="17" t="s">
        <v>72</v>
      </c>
      <c r="H312" s="46">
        <v>15</v>
      </c>
      <c r="I312" s="46">
        <v>18</v>
      </c>
      <c r="L312" s="67"/>
    </row>
    <row r="313" spans="2:12" x14ac:dyDescent="0.25">
      <c r="B313" s="67">
        <v>45137</v>
      </c>
      <c r="C313" s="17" t="s">
        <v>89</v>
      </c>
      <c r="D313" s="17" t="s">
        <v>70</v>
      </c>
      <c r="E313" s="17" t="s">
        <v>162</v>
      </c>
      <c r="F313" s="17" t="s">
        <v>67</v>
      </c>
      <c r="G313" s="17" t="s">
        <v>80</v>
      </c>
      <c r="H313" s="46">
        <v>15</v>
      </c>
      <c r="I313" s="46">
        <v>16</v>
      </c>
      <c r="L313" s="67"/>
    </row>
    <row r="314" spans="2:12" x14ac:dyDescent="0.25">
      <c r="B314" s="67">
        <v>45138</v>
      </c>
      <c r="C314" s="17" t="s">
        <v>82</v>
      </c>
      <c r="D314" s="17" t="s">
        <v>148</v>
      </c>
      <c r="E314" s="17" t="s">
        <v>162</v>
      </c>
      <c r="F314" s="17" t="s">
        <v>67</v>
      </c>
      <c r="G314" s="17" t="s">
        <v>73</v>
      </c>
      <c r="H314" s="46">
        <v>15</v>
      </c>
      <c r="I314" s="46">
        <v>3</v>
      </c>
      <c r="L314" s="67"/>
    </row>
    <row r="315" spans="2:12" x14ac:dyDescent="0.25">
      <c r="B315" s="67">
        <v>45139</v>
      </c>
      <c r="C315" s="17" t="s">
        <v>86</v>
      </c>
      <c r="D315" s="17" t="s">
        <v>64</v>
      </c>
      <c r="E315" s="17" t="s">
        <v>164</v>
      </c>
      <c r="F315" s="17" t="s">
        <v>65</v>
      </c>
      <c r="G315" s="17" t="s">
        <v>81</v>
      </c>
      <c r="H315" s="46">
        <v>5</v>
      </c>
      <c r="I315" s="46">
        <v>17</v>
      </c>
      <c r="L315" s="67"/>
    </row>
    <row r="316" spans="2:12" x14ac:dyDescent="0.25">
      <c r="B316" s="67">
        <v>45144</v>
      </c>
      <c r="C316" s="17" t="s">
        <v>86</v>
      </c>
      <c r="D316" s="17" t="s">
        <v>15</v>
      </c>
      <c r="E316" s="17" t="s">
        <v>161</v>
      </c>
      <c r="F316" s="17" t="s">
        <v>63</v>
      </c>
      <c r="G316" s="17" t="s">
        <v>81</v>
      </c>
      <c r="H316" s="46">
        <v>15</v>
      </c>
      <c r="I316" s="46">
        <v>13</v>
      </c>
      <c r="L316" s="67"/>
    </row>
    <row r="317" spans="2:12" x14ac:dyDescent="0.25">
      <c r="B317" s="67">
        <v>45147</v>
      </c>
      <c r="C317" s="17" t="s">
        <v>86</v>
      </c>
      <c r="D317" s="17" t="s">
        <v>15</v>
      </c>
      <c r="E317" s="17" t="s">
        <v>161</v>
      </c>
      <c r="F317" s="17" t="s">
        <v>63</v>
      </c>
      <c r="G317" s="17" t="s">
        <v>77</v>
      </c>
      <c r="H317" s="46">
        <v>15</v>
      </c>
      <c r="I317" s="46">
        <v>9</v>
      </c>
      <c r="L317" s="67"/>
    </row>
    <row r="318" spans="2:12" x14ac:dyDescent="0.25">
      <c r="B318" s="67">
        <v>45147</v>
      </c>
      <c r="C318" s="17" t="s">
        <v>87</v>
      </c>
      <c r="D318" s="17" t="s">
        <v>13</v>
      </c>
      <c r="E318" s="17" t="s">
        <v>28</v>
      </c>
      <c r="F318" s="17" t="s">
        <v>63</v>
      </c>
      <c r="G318" s="17" t="s">
        <v>79</v>
      </c>
      <c r="H318" s="46">
        <v>25</v>
      </c>
      <c r="I318" s="46">
        <v>11</v>
      </c>
      <c r="L318" s="67"/>
    </row>
    <row r="319" spans="2:12" x14ac:dyDescent="0.25">
      <c r="B319" s="67">
        <v>45156</v>
      </c>
      <c r="C319" s="17" t="s">
        <v>86</v>
      </c>
      <c r="D319" s="17" t="s">
        <v>71</v>
      </c>
      <c r="E319" s="17" t="s">
        <v>162</v>
      </c>
      <c r="F319" s="17" t="s">
        <v>67</v>
      </c>
      <c r="G319" s="17" t="s">
        <v>76</v>
      </c>
      <c r="H319" s="46">
        <v>5</v>
      </c>
      <c r="I319" s="46">
        <v>18</v>
      </c>
      <c r="L319" s="67"/>
    </row>
    <row r="320" spans="2:12" x14ac:dyDescent="0.25">
      <c r="B320" s="67">
        <v>45159</v>
      </c>
      <c r="C320" s="17" t="s">
        <v>86</v>
      </c>
      <c r="D320" s="17" t="s">
        <v>43</v>
      </c>
      <c r="E320" s="17" t="s">
        <v>163</v>
      </c>
      <c r="F320" s="17" t="s">
        <v>63</v>
      </c>
      <c r="G320" s="17" t="s">
        <v>77</v>
      </c>
      <c r="H320" s="46">
        <v>10</v>
      </c>
      <c r="I320" s="46">
        <v>3</v>
      </c>
      <c r="L320" s="67"/>
    </row>
    <row r="321" spans="2:12" x14ac:dyDescent="0.25">
      <c r="B321" s="67">
        <v>45163</v>
      </c>
      <c r="C321" s="17" t="s">
        <v>83</v>
      </c>
      <c r="D321" s="17" t="s">
        <v>59</v>
      </c>
      <c r="E321" s="17" t="s">
        <v>30</v>
      </c>
      <c r="F321" s="17" t="s">
        <v>62</v>
      </c>
      <c r="G321" s="17" t="s">
        <v>81</v>
      </c>
      <c r="H321" s="46">
        <v>25</v>
      </c>
      <c r="I321" s="46">
        <v>12</v>
      </c>
      <c r="L321" s="67"/>
    </row>
    <row r="322" spans="2:12" x14ac:dyDescent="0.25">
      <c r="B322" s="67">
        <v>45166</v>
      </c>
      <c r="C322" s="17" t="s">
        <v>86</v>
      </c>
      <c r="D322" s="17" t="s">
        <v>64</v>
      </c>
      <c r="E322" s="17" t="s">
        <v>164</v>
      </c>
      <c r="F322" s="17" t="s">
        <v>65</v>
      </c>
      <c r="G322" s="17" t="s">
        <v>79</v>
      </c>
      <c r="H322" s="46">
        <v>15</v>
      </c>
      <c r="I322" s="46">
        <v>2</v>
      </c>
      <c r="L322" s="67"/>
    </row>
    <row r="323" spans="2:12" x14ac:dyDescent="0.25">
      <c r="B323" s="67">
        <v>45167</v>
      </c>
      <c r="C323" s="17" t="s">
        <v>84</v>
      </c>
      <c r="D323" s="17" t="s">
        <v>17</v>
      </c>
      <c r="E323" s="17" t="s">
        <v>27</v>
      </c>
      <c r="F323" s="17" t="s">
        <v>61</v>
      </c>
      <c r="G323" s="17" t="s">
        <v>75</v>
      </c>
      <c r="H323" s="46">
        <v>0</v>
      </c>
      <c r="I323" s="46">
        <v>19</v>
      </c>
      <c r="L323" s="67"/>
    </row>
    <row r="324" spans="2:12" x14ac:dyDescent="0.25">
      <c r="B324" s="67">
        <v>45174</v>
      </c>
      <c r="C324" s="17" t="s">
        <v>87</v>
      </c>
      <c r="D324" s="17" t="s">
        <v>71</v>
      </c>
      <c r="E324" s="17" t="s">
        <v>162</v>
      </c>
      <c r="F324" s="17" t="s">
        <v>67</v>
      </c>
      <c r="G324" s="17" t="s">
        <v>74</v>
      </c>
      <c r="H324" s="46">
        <v>5</v>
      </c>
      <c r="I324" s="46">
        <v>7</v>
      </c>
      <c r="L324" s="67"/>
    </row>
    <row r="325" spans="2:12" x14ac:dyDescent="0.25">
      <c r="B325" s="67">
        <v>45175</v>
      </c>
      <c r="C325" s="17" t="s">
        <v>82</v>
      </c>
      <c r="D325" s="17" t="s">
        <v>13</v>
      </c>
      <c r="E325" s="17" t="s">
        <v>28</v>
      </c>
      <c r="F325" s="17" t="s">
        <v>63</v>
      </c>
      <c r="G325" s="17" t="s">
        <v>77</v>
      </c>
      <c r="H325" s="46">
        <v>20</v>
      </c>
      <c r="I325" s="46">
        <v>11</v>
      </c>
      <c r="L325" s="67"/>
    </row>
    <row r="326" spans="2:12" x14ac:dyDescent="0.25">
      <c r="B326" s="67">
        <v>45178</v>
      </c>
      <c r="C326" s="17" t="s">
        <v>84</v>
      </c>
      <c r="D326" s="17" t="s">
        <v>149</v>
      </c>
      <c r="E326" s="17" t="s">
        <v>162</v>
      </c>
      <c r="F326" s="17" t="s">
        <v>67</v>
      </c>
      <c r="G326" s="17" t="s">
        <v>74</v>
      </c>
      <c r="H326" s="46">
        <v>20</v>
      </c>
      <c r="I326" s="46">
        <v>19</v>
      </c>
      <c r="L326" s="67"/>
    </row>
    <row r="327" spans="2:12" x14ac:dyDescent="0.25">
      <c r="B327" s="67">
        <v>45182</v>
      </c>
      <c r="C327" s="17" t="s">
        <v>86</v>
      </c>
      <c r="D327" s="17" t="s">
        <v>70</v>
      </c>
      <c r="E327" s="17" t="s">
        <v>162</v>
      </c>
      <c r="F327" s="17" t="s">
        <v>67</v>
      </c>
      <c r="G327" s="17" t="s">
        <v>80</v>
      </c>
      <c r="H327" s="46">
        <v>10</v>
      </c>
      <c r="I327" s="46">
        <v>6</v>
      </c>
      <c r="L327" s="67"/>
    </row>
    <row r="328" spans="2:12" x14ac:dyDescent="0.25">
      <c r="B328" s="67">
        <v>45186</v>
      </c>
      <c r="C328" s="17" t="s">
        <v>82</v>
      </c>
      <c r="D328" s="17" t="s">
        <v>17</v>
      </c>
      <c r="E328" s="17" t="s">
        <v>27</v>
      </c>
      <c r="F328" s="17" t="s">
        <v>61</v>
      </c>
      <c r="G328" s="17" t="s">
        <v>73</v>
      </c>
      <c r="H328" s="46">
        <v>10</v>
      </c>
      <c r="I328" s="46">
        <v>20</v>
      </c>
      <c r="L328" s="67"/>
    </row>
    <row r="329" spans="2:12" x14ac:dyDescent="0.25">
      <c r="B329" s="67">
        <v>45186</v>
      </c>
      <c r="C329" s="17" t="s">
        <v>87</v>
      </c>
      <c r="D329" s="17" t="s">
        <v>13</v>
      </c>
      <c r="E329" s="17" t="s">
        <v>28</v>
      </c>
      <c r="F329" s="17" t="s">
        <v>63</v>
      </c>
      <c r="G329" s="17" t="s">
        <v>74</v>
      </c>
      <c r="H329" s="46">
        <v>5</v>
      </c>
      <c r="I329" s="46">
        <v>2</v>
      </c>
      <c r="L329" s="67"/>
    </row>
    <row r="330" spans="2:12" x14ac:dyDescent="0.25">
      <c r="B330" s="67">
        <v>45186</v>
      </c>
      <c r="C330" s="17" t="s">
        <v>85</v>
      </c>
      <c r="D330" s="17" t="s">
        <v>64</v>
      </c>
      <c r="E330" s="17" t="s">
        <v>164</v>
      </c>
      <c r="F330" s="17" t="s">
        <v>65</v>
      </c>
      <c r="G330" s="17" t="s">
        <v>74</v>
      </c>
      <c r="H330" s="46">
        <v>25</v>
      </c>
      <c r="I330" s="46">
        <v>18</v>
      </c>
      <c r="L330" s="67"/>
    </row>
    <row r="331" spans="2:12" x14ac:dyDescent="0.25">
      <c r="B331" s="67">
        <v>45189</v>
      </c>
      <c r="C331" s="17" t="s">
        <v>82</v>
      </c>
      <c r="D331" s="17" t="s">
        <v>16</v>
      </c>
      <c r="E331" s="17" t="s">
        <v>29</v>
      </c>
      <c r="F331" s="17" t="s">
        <v>63</v>
      </c>
      <c r="G331" s="17" t="s">
        <v>80</v>
      </c>
      <c r="H331" s="46">
        <v>25</v>
      </c>
      <c r="I331" s="46">
        <v>14</v>
      </c>
      <c r="L331" s="67"/>
    </row>
    <row r="332" spans="2:12" x14ac:dyDescent="0.25">
      <c r="B332" s="67">
        <v>45189</v>
      </c>
      <c r="C332" s="17" t="s">
        <v>87</v>
      </c>
      <c r="D332" s="17" t="s">
        <v>64</v>
      </c>
      <c r="E332" s="17" t="s">
        <v>164</v>
      </c>
      <c r="F332" s="17" t="s">
        <v>65</v>
      </c>
      <c r="G332" s="17" t="s">
        <v>74</v>
      </c>
      <c r="H332" s="46">
        <v>10</v>
      </c>
      <c r="I332" s="46">
        <v>12</v>
      </c>
      <c r="L332" s="67"/>
    </row>
    <row r="333" spans="2:12" x14ac:dyDescent="0.25">
      <c r="B333" s="67">
        <v>45191</v>
      </c>
      <c r="C333" s="17" t="s">
        <v>88</v>
      </c>
      <c r="D333" s="17" t="s">
        <v>60</v>
      </c>
      <c r="E333" s="17" t="s">
        <v>161</v>
      </c>
      <c r="F333" s="17" t="s">
        <v>63</v>
      </c>
      <c r="G333" s="17" t="s">
        <v>77</v>
      </c>
      <c r="H333" s="46">
        <v>10</v>
      </c>
      <c r="I333" s="46">
        <v>17</v>
      </c>
      <c r="L333" s="67"/>
    </row>
    <row r="334" spans="2:12" x14ac:dyDescent="0.25">
      <c r="B334" s="67">
        <v>45193</v>
      </c>
      <c r="C334" s="17" t="s">
        <v>83</v>
      </c>
      <c r="D334" s="17" t="s">
        <v>59</v>
      </c>
      <c r="E334" s="17" t="s">
        <v>30</v>
      </c>
      <c r="F334" s="17" t="s">
        <v>62</v>
      </c>
      <c r="G334" s="17" t="s">
        <v>78</v>
      </c>
      <c r="H334" s="46">
        <v>30</v>
      </c>
      <c r="I334" s="46">
        <v>18</v>
      </c>
      <c r="L334" s="67"/>
    </row>
    <row r="335" spans="2:12" x14ac:dyDescent="0.25">
      <c r="B335" s="67">
        <v>45194</v>
      </c>
      <c r="C335" s="17" t="s">
        <v>87</v>
      </c>
      <c r="D335" s="17" t="s">
        <v>17</v>
      </c>
      <c r="E335" s="17" t="s">
        <v>27</v>
      </c>
      <c r="F335" s="17" t="s">
        <v>61</v>
      </c>
      <c r="G335" s="17" t="s">
        <v>77</v>
      </c>
      <c r="H335" s="46">
        <v>10</v>
      </c>
      <c r="I335" s="46">
        <v>13</v>
      </c>
      <c r="L335" s="67"/>
    </row>
    <row r="336" spans="2:12" x14ac:dyDescent="0.25">
      <c r="B336" s="67">
        <v>45202</v>
      </c>
      <c r="C336" s="17" t="s">
        <v>82</v>
      </c>
      <c r="D336" s="17" t="s">
        <v>70</v>
      </c>
      <c r="E336" s="17" t="s">
        <v>162</v>
      </c>
      <c r="F336" s="17" t="s">
        <v>67</v>
      </c>
      <c r="G336" s="17" t="s">
        <v>76</v>
      </c>
      <c r="H336" s="46">
        <v>25</v>
      </c>
      <c r="I336" s="46">
        <v>14</v>
      </c>
      <c r="L336" s="67"/>
    </row>
    <row r="337" spans="2:12" x14ac:dyDescent="0.25">
      <c r="B337" s="67">
        <v>45203</v>
      </c>
      <c r="C337" s="17" t="s">
        <v>83</v>
      </c>
      <c r="D337" s="17" t="s">
        <v>71</v>
      </c>
      <c r="E337" s="17" t="s">
        <v>162</v>
      </c>
      <c r="F337" s="17" t="s">
        <v>67</v>
      </c>
      <c r="G337" s="17" t="s">
        <v>74</v>
      </c>
      <c r="H337" s="46">
        <v>15</v>
      </c>
      <c r="I337" s="46">
        <v>10</v>
      </c>
      <c r="L337" s="67"/>
    </row>
    <row r="338" spans="2:12" x14ac:dyDescent="0.25">
      <c r="B338" s="67">
        <v>45204</v>
      </c>
      <c r="C338" s="17" t="s">
        <v>84</v>
      </c>
      <c r="D338" s="17" t="s">
        <v>15</v>
      </c>
      <c r="E338" s="17" t="s">
        <v>161</v>
      </c>
      <c r="F338" s="17" t="s">
        <v>63</v>
      </c>
      <c r="G338" s="17" t="s">
        <v>74</v>
      </c>
      <c r="H338" s="46">
        <v>15</v>
      </c>
      <c r="I338" s="46">
        <v>14</v>
      </c>
      <c r="L338" s="67"/>
    </row>
    <row r="339" spans="2:12" x14ac:dyDescent="0.25">
      <c r="B339" s="67">
        <v>45206</v>
      </c>
      <c r="C339" s="17" t="s">
        <v>84</v>
      </c>
      <c r="D339" s="17" t="s">
        <v>43</v>
      </c>
      <c r="E339" s="17" t="s">
        <v>163</v>
      </c>
      <c r="F339" s="17" t="s">
        <v>63</v>
      </c>
      <c r="G339" s="17" t="s">
        <v>74</v>
      </c>
      <c r="H339" s="46">
        <v>10</v>
      </c>
      <c r="I339" s="46">
        <v>12</v>
      </c>
      <c r="L339" s="67"/>
    </row>
    <row r="340" spans="2:12" x14ac:dyDescent="0.25">
      <c r="B340" s="67">
        <v>45207</v>
      </c>
      <c r="C340" s="17" t="s">
        <v>82</v>
      </c>
      <c r="D340" s="17" t="s">
        <v>13</v>
      </c>
      <c r="E340" s="17" t="s">
        <v>28</v>
      </c>
      <c r="F340" s="17" t="s">
        <v>63</v>
      </c>
      <c r="G340" s="17" t="s">
        <v>77</v>
      </c>
      <c r="H340" s="46">
        <v>15</v>
      </c>
      <c r="I340" s="46">
        <v>20</v>
      </c>
      <c r="L340" s="67"/>
    </row>
    <row r="341" spans="2:12" x14ac:dyDescent="0.25">
      <c r="B341" s="67">
        <v>45211</v>
      </c>
      <c r="C341" s="17" t="s">
        <v>87</v>
      </c>
      <c r="D341" s="17" t="s">
        <v>64</v>
      </c>
      <c r="E341" s="17" t="s">
        <v>164</v>
      </c>
      <c r="F341" s="17" t="s">
        <v>65</v>
      </c>
      <c r="G341" s="17" t="s">
        <v>76</v>
      </c>
      <c r="H341" s="46">
        <v>25</v>
      </c>
      <c r="I341" s="46">
        <v>3</v>
      </c>
      <c r="L341" s="67"/>
    </row>
    <row r="342" spans="2:12" x14ac:dyDescent="0.25">
      <c r="B342" s="67">
        <v>45218</v>
      </c>
      <c r="C342" s="17" t="s">
        <v>88</v>
      </c>
      <c r="D342" s="17" t="s">
        <v>17</v>
      </c>
      <c r="E342" s="17" t="s">
        <v>27</v>
      </c>
      <c r="F342" s="17" t="s">
        <v>61</v>
      </c>
      <c r="G342" s="17" t="s">
        <v>75</v>
      </c>
      <c r="H342" s="46">
        <v>5</v>
      </c>
      <c r="I342" s="46">
        <v>17</v>
      </c>
    </row>
    <row r="343" spans="2:12" x14ac:dyDescent="0.25">
      <c r="B343" s="67">
        <v>45222</v>
      </c>
      <c r="C343" s="17" t="s">
        <v>82</v>
      </c>
      <c r="D343" s="17" t="s">
        <v>17</v>
      </c>
      <c r="E343" s="17" t="s">
        <v>27</v>
      </c>
      <c r="F343" s="17" t="s">
        <v>61</v>
      </c>
      <c r="G343" s="17" t="s">
        <v>72</v>
      </c>
      <c r="H343" s="46">
        <v>20</v>
      </c>
      <c r="I343" s="46">
        <v>7</v>
      </c>
    </row>
    <row r="344" spans="2:12" x14ac:dyDescent="0.25">
      <c r="B344" s="67">
        <v>45224</v>
      </c>
      <c r="C344" s="17" t="s">
        <v>88</v>
      </c>
      <c r="D344" s="17" t="s">
        <v>59</v>
      </c>
      <c r="E344" s="17" t="s">
        <v>30</v>
      </c>
      <c r="F344" s="17" t="s">
        <v>62</v>
      </c>
      <c r="G344" s="17" t="s">
        <v>76</v>
      </c>
      <c r="H344" s="46">
        <v>25</v>
      </c>
      <c r="I344" s="46">
        <v>4</v>
      </c>
    </row>
    <row r="345" spans="2:12" x14ac:dyDescent="0.25">
      <c r="B345" s="67">
        <v>45225</v>
      </c>
      <c r="C345" s="17" t="s">
        <v>89</v>
      </c>
      <c r="D345" s="17" t="s">
        <v>17</v>
      </c>
      <c r="E345" s="17" t="s">
        <v>27</v>
      </c>
      <c r="F345" s="17" t="s">
        <v>61</v>
      </c>
      <c r="G345" s="17" t="s">
        <v>80</v>
      </c>
      <c r="H345" s="46">
        <v>0</v>
      </c>
      <c r="I345" s="46">
        <v>4</v>
      </c>
    </row>
    <row r="346" spans="2:12" x14ac:dyDescent="0.25">
      <c r="B346" s="67">
        <v>45227</v>
      </c>
      <c r="C346" s="17" t="s">
        <v>84</v>
      </c>
      <c r="D346" s="17" t="s">
        <v>43</v>
      </c>
      <c r="E346" s="17" t="s">
        <v>163</v>
      </c>
      <c r="F346" s="17" t="s">
        <v>63</v>
      </c>
      <c r="G346" s="17" t="s">
        <v>81</v>
      </c>
      <c r="H346" s="46">
        <v>20</v>
      </c>
      <c r="I346" s="46">
        <v>14</v>
      </c>
    </row>
    <row r="347" spans="2:12" x14ac:dyDescent="0.25">
      <c r="B347" s="67">
        <v>45235</v>
      </c>
      <c r="C347" s="17" t="s">
        <v>89</v>
      </c>
      <c r="D347" s="17" t="s">
        <v>64</v>
      </c>
      <c r="E347" s="17" t="s">
        <v>164</v>
      </c>
      <c r="F347" s="17" t="s">
        <v>65</v>
      </c>
      <c r="G347" s="17" t="s">
        <v>75</v>
      </c>
      <c r="H347" s="46">
        <v>10</v>
      </c>
      <c r="I347" s="46">
        <v>3</v>
      </c>
    </row>
    <row r="348" spans="2:12" x14ac:dyDescent="0.25">
      <c r="B348" s="67">
        <v>45236</v>
      </c>
      <c r="C348" s="17" t="s">
        <v>84</v>
      </c>
      <c r="D348" s="17" t="s">
        <v>64</v>
      </c>
      <c r="E348" s="17" t="s">
        <v>164</v>
      </c>
      <c r="F348" s="17" t="s">
        <v>65</v>
      </c>
      <c r="G348" s="17" t="s">
        <v>79</v>
      </c>
      <c r="H348" s="46">
        <v>25</v>
      </c>
      <c r="I348" s="46">
        <v>3</v>
      </c>
    </row>
    <row r="349" spans="2:12" x14ac:dyDescent="0.25">
      <c r="B349" s="67">
        <v>45241</v>
      </c>
      <c r="C349" s="17" t="s">
        <v>82</v>
      </c>
      <c r="D349" s="17" t="s">
        <v>13</v>
      </c>
      <c r="E349" s="17" t="s">
        <v>28</v>
      </c>
      <c r="F349" s="17" t="s">
        <v>63</v>
      </c>
      <c r="G349" s="17" t="s">
        <v>78</v>
      </c>
      <c r="H349" s="46">
        <v>30</v>
      </c>
      <c r="I349" s="46">
        <v>20</v>
      </c>
    </row>
    <row r="350" spans="2:12" x14ac:dyDescent="0.25">
      <c r="B350" s="67">
        <v>45244</v>
      </c>
      <c r="C350" s="17" t="s">
        <v>86</v>
      </c>
      <c r="D350" s="17" t="s">
        <v>64</v>
      </c>
      <c r="E350" s="17" t="s">
        <v>164</v>
      </c>
      <c r="F350" s="17" t="s">
        <v>65</v>
      </c>
      <c r="G350" s="17" t="s">
        <v>76</v>
      </c>
      <c r="H350" s="46">
        <v>25</v>
      </c>
      <c r="I350" s="46">
        <v>13</v>
      </c>
    </row>
    <row r="351" spans="2:12" x14ac:dyDescent="0.25">
      <c r="B351" s="67">
        <v>45244</v>
      </c>
      <c r="C351" s="17" t="s">
        <v>86</v>
      </c>
      <c r="D351" s="17" t="s">
        <v>16</v>
      </c>
      <c r="E351" s="17" t="s">
        <v>29</v>
      </c>
      <c r="F351" s="17" t="s">
        <v>63</v>
      </c>
      <c r="G351" s="17" t="s">
        <v>78</v>
      </c>
      <c r="H351" s="46">
        <v>5</v>
      </c>
      <c r="I351" s="46">
        <v>4</v>
      </c>
    </row>
    <row r="352" spans="2:12" x14ac:dyDescent="0.25">
      <c r="B352" s="67">
        <v>45247</v>
      </c>
      <c r="C352" s="17" t="s">
        <v>86</v>
      </c>
      <c r="D352" s="17" t="s">
        <v>43</v>
      </c>
      <c r="E352" s="17" t="s">
        <v>163</v>
      </c>
      <c r="F352" s="17" t="s">
        <v>63</v>
      </c>
      <c r="G352" s="17" t="s">
        <v>79</v>
      </c>
      <c r="H352" s="46">
        <v>30</v>
      </c>
      <c r="I352" s="46">
        <v>2</v>
      </c>
    </row>
    <row r="353" spans="2:9" x14ac:dyDescent="0.25">
      <c r="B353" s="67">
        <v>45256</v>
      </c>
      <c r="C353" s="17" t="s">
        <v>84</v>
      </c>
      <c r="D353" s="17" t="s">
        <v>60</v>
      </c>
      <c r="E353" s="17" t="s">
        <v>161</v>
      </c>
      <c r="F353" s="17" t="s">
        <v>63</v>
      </c>
      <c r="G353" s="17" t="s">
        <v>73</v>
      </c>
      <c r="H353" s="46">
        <v>10</v>
      </c>
      <c r="I353" s="46">
        <v>11</v>
      </c>
    </row>
    <row r="354" spans="2:9" x14ac:dyDescent="0.25">
      <c r="B354" s="67">
        <v>45264</v>
      </c>
      <c r="C354" s="17" t="s">
        <v>85</v>
      </c>
      <c r="D354" s="17" t="s">
        <v>148</v>
      </c>
      <c r="E354" s="17" t="s">
        <v>162</v>
      </c>
      <c r="F354" s="17" t="s">
        <v>67</v>
      </c>
      <c r="G354" s="17" t="s">
        <v>81</v>
      </c>
      <c r="H354" s="46">
        <v>10</v>
      </c>
      <c r="I354" s="46">
        <v>15</v>
      </c>
    </row>
    <row r="355" spans="2:9" x14ac:dyDescent="0.25">
      <c r="B355" s="67">
        <v>45266</v>
      </c>
      <c r="C355" s="17" t="s">
        <v>89</v>
      </c>
      <c r="D355" s="17" t="s">
        <v>17</v>
      </c>
      <c r="E355" s="17" t="s">
        <v>27</v>
      </c>
      <c r="F355" s="17" t="s">
        <v>61</v>
      </c>
      <c r="G355" s="17" t="s">
        <v>75</v>
      </c>
      <c r="H355" s="46">
        <v>20</v>
      </c>
      <c r="I355" s="46">
        <v>2</v>
      </c>
    </row>
    <row r="356" spans="2:9" x14ac:dyDescent="0.25">
      <c r="B356" s="67">
        <v>45268</v>
      </c>
      <c r="C356" s="17" t="s">
        <v>83</v>
      </c>
      <c r="D356" s="17" t="s">
        <v>71</v>
      </c>
      <c r="E356" s="17" t="s">
        <v>162</v>
      </c>
      <c r="F356" s="17" t="s">
        <v>67</v>
      </c>
      <c r="G356" s="17" t="s">
        <v>76</v>
      </c>
      <c r="H356" s="46">
        <v>15</v>
      </c>
      <c r="I356" s="46">
        <v>9</v>
      </c>
    </row>
    <row r="357" spans="2:9" x14ac:dyDescent="0.25">
      <c r="B357" s="67">
        <v>45273</v>
      </c>
      <c r="C357" s="17" t="s">
        <v>85</v>
      </c>
      <c r="D357" s="17" t="s">
        <v>59</v>
      </c>
      <c r="E357" s="17" t="s">
        <v>30</v>
      </c>
      <c r="F357" s="17" t="s">
        <v>62</v>
      </c>
      <c r="G357" s="17" t="s">
        <v>72</v>
      </c>
      <c r="H357" s="46">
        <v>10</v>
      </c>
      <c r="I357" s="46">
        <v>17</v>
      </c>
    </row>
    <row r="358" spans="2:9" x14ac:dyDescent="0.25">
      <c r="B358" s="67">
        <v>45274</v>
      </c>
      <c r="C358" s="17" t="s">
        <v>88</v>
      </c>
      <c r="D358" s="17" t="s">
        <v>17</v>
      </c>
      <c r="E358" s="17" t="s">
        <v>27</v>
      </c>
      <c r="F358" s="17" t="s">
        <v>61</v>
      </c>
      <c r="G358" s="17" t="s">
        <v>78</v>
      </c>
      <c r="H358" s="46">
        <v>10</v>
      </c>
      <c r="I358" s="46">
        <v>18</v>
      </c>
    </row>
    <row r="359" spans="2:9" x14ac:dyDescent="0.25">
      <c r="B359" s="67">
        <v>45277</v>
      </c>
      <c r="C359" s="17" t="s">
        <v>87</v>
      </c>
      <c r="D359" s="17" t="s">
        <v>59</v>
      </c>
      <c r="E359" s="17" t="s">
        <v>30</v>
      </c>
      <c r="F359" s="17" t="s">
        <v>62</v>
      </c>
      <c r="G359" s="17" t="s">
        <v>72</v>
      </c>
      <c r="H359" s="46">
        <v>25</v>
      </c>
      <c r="I359" s="46">
        <v>19</v>
      </c>
    </row>
    <row r="360" spans="2:9" x14ac:dyDescent="0.25">
      <c r="B360" s="67">
        <v>45285</v>
      </c>
      <c r="C360" s="17" t="s">
        <v>88</v>
      </c>
      <c r="D360" s="17" t="s">
        <v>13</v>
      </c>
      <c r="E360" s="17" t="s">
        <v>28</v>
      </c>
      <c r="F360" s="17" t="s">
        <v>63</v>
      </c>
      <c r="G360" s="17" t="s">
        <v>76</v>
      </c>
      <c r="H360" s="46">
        <v>25</v>
      </c>
      <c r="I360" s="46">
        <v>18</v>
      </c>
    </row>
    <row r="361" spans="2:9" x14ac:dyDescent="0.25">
      <c r="B361" s="67">
        <v>45285</v>
      </c>
      <c r="C361" s="17" t="s">
        <v>87</v>
      </c>
      <c r="D361" s="17" t="s">
        <v>70</v>
      </c>
      <c r="E361" s="17" t="s">
        <v>162</v>
      </c>
      <c r="F361" s="17" t="s">
        <v>67</v>
      </c>
      <c r="G361" s="17" t="s">
        <v>78</v>
      </c>
      <c r="H361" s="46">
        <v>5</v>
      </c>
      <c r="I361" s="46">
        <v>11</v>
      </c>
    </row>
    <row r="362" spans="2:9" x14ac:dyDescent="0.25">
      <c r="B362" s="67">
        <v>45289</v>
      </c>
      <c r="C362" s="17" t="s">
        <v>89</v>
      </c>
      <c r="D362" s="17" t="s">
        <v>64</v>
      </c>
      <c r="E362" s="17" t="s">
        <v>164</v>
      </c>
      <c r="F362" s="17" t="s">
        <v>65</v>
      </c>
      <c r="G362" s="17" t="s">
        <v>77</v>
      </c>
      <c r="H362" s="46">
        <v>0</v>
      </c>
      <c r="I362" s="46">
        <v>10</v>
      </c>
    </row>
    <row r="363" spans="2:9" x14ac:dyDescent="0.25">
      <c r="B363" s="67">
        <v>45291</v>
      </c>
      <c r="C363" s="17" t="s">
        <v>83</v>
      </c>
      <c r="D363" s="17" t="s">
        <v>59</v>
      </c>
      <c r="E363" s="17" t="s">
        <v>30</v>
      </c>
      <c r="F363" s="17" t="s">
        <v>62</v>
      </c>
      <c r="G363" s="17" t="s">
        <v>79</v>
      </c>
      <c r="H363" s="46">
        <v>15</v>
      </c>
      <c r="I363" s="46">
        <v>15</v>
      </c>
    </row>
    <row r="364" spans="2:9" x14ac:dyDescent="0.25">
      <c r="B364" s="67">
        <v>45292</v>
      </c>
      <c r="C364" s="17" t="s">
        <v>85</v>
      </c>
      <c r="D364" s="17" t="s">
        <v>17</v>
      </c>
      <c r="E364" s="17" t="s">
        <v>27</v>
      </c>
      <c r="F364" s="17" t="s">
        <v>61</v>
      </c>
      <c r="G364" s="17" t="s">
        <v>73</v>
      </c>
      <c r="H364" s="46">
        <v>0</v>
      </c>
      <c r="I364" s="46">
        <v>8</v>
      </c>
    </row>
    <row r="365" spans="2:9" x14ac:dyDescent="0.25">
      <c r="B365" s="67">
        <v>45294</v>
      </c>
      <c r="C365" s="17" t="s">
        <v>89</v>
      </c>
      <c r="D365" s="17" t="s">
        <v>16</v>
      </c>
      <c r="E365" s="17" t="s">
        <v>29</v>
      </c>
      <c r="F365" s="17" t="s">
        <v>63</v>
      </c>
      <c r="G365" s="17" t="s">
        <v>79</v>
      </c>
      <c r="H365" s="46">
        <v>5</v>
      </c>
      <c r="I365" s="46">
        <v>20</v>
      </c>
    </row>
    <row r="366" spans="2:9" x14ac:dyDescent="0.25">
      <c r="B366" s="67">
        <v>45295</v>
      </c>
      <c r="C366" s="17" t="s">
        <v>85</v>
      </c>
      <c r="D366" s="17" t="s">
        <v>13</v>
      </c>
      <c r="E366" s="17" t="s">
        <v>28</v>
      </c>
      <c r="F366" s="17" t="s">
        <v>63</v>
      </c>
      <c r="G366" s="17" t="s">
        <v>81</v>
      </c>
      <c r="H366" s="46">
        <v>15</v>
      </c>
      <c r="I366" s="46">
        <v>11</v>
      </c>
    </row>
    <row r="367" spans="2:9" x14ac:dyDescent="0.25">
      <c r="B367" s="67">
        <v>45299</v>
      </c>
      <c r="C367" s="17" t="s">
        <v>89</v>
      </c>
      <c r="D367" s="17" t="s">
        <v>70</v>
      </c>
      <c r="E367" s="17" t="s">
        <v>162</v>
      </c>
      <c r="F367" s="17" t="s">
        <v>67</v>
      </c>
      <c r="G367" s="17" t="s">
        <v>72</v>
      </c>
      <c r="H367" s="46">
        <v>5</v>
      </c>
      <c r="I367" s="46">
        <v>7</v>
      </c>
    </row>
    <row r="368" spans="2:9" x14ac:dyDescent="0.25">
      <c r="B368" s="67">
        <v>45300</v>
      </c>
      <c r="C368" s="17" t="s">
        <v>84</v>
      </c>
      <c r="D368" s="17" t="s">
        <v>43</v>
      </c>
      <c r="E368" s="17" t="s">
        <v>163</v>
      </c>
      <c r="F368" s="17" t="s">
        <v>63</v>
      </c>
      <c r="G368" s="17" t="s">
        <v>75</v>
      </c>
      <c r="H368" s="46">
        <v>15</v>
      </c>
      <c r="I368" s="46">
        <v>11</v>
      </c>
    </row>
    <row r="369" spans="2:9" x14ac:dyDescent="0.25">
      <c r="B369" s="67">
        <v>45303</v>
      </c>
      <c r="C369" s="17" t="s">
        <v>87</v>
      </c>
      <c r="D369" s="17" t="s">
        <v>64</v>
      </c>
      <c r="E369" s="17" t="s">
        <v>164</v>
      </c>
      <c r="F369" s="17" t="s">
        <v>65</v>
      </c>
      <c r="G369" s="17" t="s">
        <v>72</v>
      </c>
      <c r="H369" s="46">
        <v>30</v>
      </c>
      <c r="I369" s="46">
        <v>16</v>
      </c>
    </row>
    <row r="370" spans="2:9" x14ac:dyDescent="0.25">
      <c r="B370" s="67">
        <v>45305</v>
      </c>
      <c r="C370" s="17" t="s">
        <v>83</v>
      </c>
      <c r="D370" s="17" t="s">
        <v>15</v>
      </c>
      <c r="E370" s="17" t="s">
        <v>161</v>
      </c>
      <c r="F370" s="17" t="s">
        <v>63</v>
      </c>
      <c r="G370" s="17" t="s">
        <v>75</v>
      </c>
      <c r="H370" s="46">
        <v>20</v>
      </c>
      <c r="I370" s="46">
        <v>7</v>
      </c>
    </row>
    <row r="371" spans="2:9" x14ac:dyDescent="0.25">
      <c r="B371" s="67">
        <v>45307</v>
      </c>
      <c r="C371" s="17" t="s">
        <v>84</v>
      </c>
      <c r="D371" s="17" t="s">
        <v>59</v>
      </c>
      <c r="E371" s="17" t="s">
        <v>30</v>
      </c>
      <c r="F371" s="17" t="s">
        <v>62</v>
      </c>
      <c r="G371" s="17" t="s">
        <v>73</v>
      </c>
      <c r="H371" s="46">
        <v>25</v>
      </c>
      <c r="I371" s="46">
        <v>11</v>
      </c>
    </row>
    <row r="372" spans="2:9" x14ac:dyDescent="0.25">
      <c r="B372" s="67">
        <v>45317</v>
      </c>
      <c r="C372" s="17" t="s">
        <v>87</v>
      </c>
      <c r="D372" s="17" t="s">
        <v>148</v>
      </c>
      <c r="E372" s="17" t="s">
        <v>162</v>
      </c>
      <c r="F372" s="17" t="s">
        <v>67</v>
      </c>
      <c r="G372" s="17" t="s">
        <v>81</v>
      </c>
      <c r="H372" s="46">
        <v>0</v>
      </c>
      <c r="I372" s="46">
        <v>11</v>
      </c>
    </row>
    <row r="373" spans="2:9" x14ac:dyDescent="0.25">
      <c r="B373" s="67">
        <v>45324</v>
      </c>
      <c r="C373" s="17" t="s">
        <v>86</v>
      </c>
      <c r="D373" s="17" t="s">
        <v>70</v>
      </c>
      <c r="E373" s="17" t="s">
        <v>162</v>
      </c>
      <c r="F373" s="17" t="s">
        <v>67</v>
      </c>
      <c r="G373" s="17" t="s">
        <v>77</v>
      </c>
      <c r="H373" s="46">
        <v>10</v>
      </c>
      <c r="I373" s="46">
        <v>11</v>
      </c>
    </row>
    <row r="374" spans="2:9" x14ac:dyDescent="0.25">
      <c r="B374" s="67">
        <v>45325</v>
      </c>
      <c r="C374" s="17" t="s">
        <v>86</v>
      </c>
      <c r="D374" s="17" t="s">
        <v>13</v>
      </c>
      <c r="E374" s="17" t="s">
        <v>28</v>
      </c>
      <c r="F374" s="17" t="s">
        <v>63</v>
      </c>
      <c r="G374" s="17" t="s">
        <v>80</v>
      </c>
      <c r="H374" s="46">
        <v>10</v>
      </c>
      <c r="I374" s="46">
        <v>10</v>
      </c>
    </row>
    <row r="375" spans="2:9" x14ac:dyDescent="0.25">
      <c r="B375" s="67">
        <v>45331</v>
      </c>
      <c r="C375" s="17" t="s">
        <v>84</v>
      </c>
      <c r="D375" s="17" t="s">
        <v>15</v>
      </c>
      <c r="E375" s="17" t="s">
        <v>161</v>
      </c>
      <c r="F375" s="17" t="s">
        <v>63</v>
      </c>
      <c r="G375" s="17" t="s">
        <v>75</v>
      </c>
      <c r="H375" s="46">
        <v>10</v>
      </c>
      <c r="I375" s="46">
        <v>2</v>
      </c>
    </row>
    <row r="376" spans="2:9" x14ac:dyDescent="0.25">
      <c r="B376" s="67">
        <v>45339</v>
      </c>
      <c r="C376" s="17" t="s">
        <v>87</v>
      </c>
      <c r="D376" s="17" t="s">
        <v>148</v>
      </c>
      <c r="E376" s="17" t="s">
        <v>162</v>
      </c>
      <c r="F376" s="17" t="s">
        <v>67</v>
      </c>
      <c r="G376" s="17" t="s">
        <v>76</v>
      </c>
      <c r="H376" s="46">
        <v>0</v>
      </c>
      <c r="I376" s="46">
        <v>6</v>
      </c>
    </row>
    <row r="377" spans="2:9" x14ac:dyDescent="0.25">
      <c r="B377" s="67">
        <v>45340</v>
      </c>
      <c r="C377" s="17" t="s">
        <v>83</v>
      </c>
      <c r="D377" s="17" t="s">
        <v>13</v>
      </c>
      <c r="E377" s="17" t="s">
        <v>28</v>
      </c>
      <c r="F377" s="17" t="s">
        <v>63</v>
      </c>
      <c r="G377" s="17" t="s">
        <v>75</v>
      </c>
      <c r="H377" s="46">
        <v>30</v>
      </c>
      <c r="I377" s="46">
        <v>20</v>
      </c>
    </row>
    <row r="378" spans="2:9" x14ac:dyDescent="0.25">
      <c r="B378" s="67">
        <v>45347</v>
      </c>
      <c r="C378" s="17" t="s">
        <v>86</v>
      </c>
      <c r="D378" s="17" t="s">
        <v>60</v>
      </c>
      <c r="E378" s="17" t="s">
        <v>161</v>
      </c>
      <c r="F378" s="17" t="s">
        <v>63</v>
      </c>
      <c r="G378" s="17" t="s">
        <v>81</v>
      </c>
      <c r="H378" s="46">
        <v>10</v>
      </c>
      <c r="I378" s="46">
        <v>2</v>
      </c>
    </row>
    <row r="379" spans="2:9" x14ac:dyDescent="0.25">
      <c r="B379" s="67">
        <v>45348</v>
      </c>
      <c r="C379" s="17" t="s">
        <v>83</v>
      </c>
      <c r="D379" s="17" t="s">
        <v>17</v>
      </c>
      <c r="E379" s="17" t="s">
        <v>27</v>
      </c>
      <c r="F379" s="17" t="s">
        <v>61</v>
      </c>
      <c r="G379" s="17" t="s">
        <v>74</v>
      </c>
      <c r="H379" s="46">
        <v>15</v>
      </c>
      <c r="I379" s="46">
        <v>20</v>
      </c>
    </row>
    <row r="380" spans="2:9" x14ac:dyDescent="0.25">
      <c r="B380" s="67">
        <v>45355</v>
      </c>
      <c r="C380" s="17" t="s">
        <v>83</v>
      </c>
      <c r="D380" s="17" t="s">
        <v>59</v>
      </c>
      <c r="E380" s="17" t="s">
        <v>30</v>
      </c>
      <c r="F380" s="17" t="s">
        <v>62</v>
      </c>
      <c r="G380" s="17" t="s">
        <v>75</v>
      </c>
      <c r="H380" s="46">
        <v>30</v>
      </c>
      <c r="I380" s="46">
        <v>15</v>
      </c>
    </row>
    <row r="381" spans="2:9" x14ac:dyDescent="0.25">
      <c r="B381" s="67">
        <v>45358</v>
      </c>
      <c r="C381" s="17" t="s">
        <v>85</v>
      </c>
      <c r="D381" s="17" t="s">
        <v>148</v>
      </c>
      <c r="E381" s="17" t="s">
        <v>162</v>
      </c>
      <c r="F381" s="17" t="s">
        <v>67</v>
      </c>
      <c r="G381" s="17" t="s">
        <v>73</v>
      </c>
      <c r="H381" s="46">
        <v>15</v>
      </c>
      <c r="I381" s="46">
        <v>11</v>
      </c>
    </row>
    <row r="382" spans="2:9" x14ac:dyDescent="0.25">
      <c r="B382" s="67">
        <v>45358</v>
      </c>
      <c r="C382" s="17" t="s">
        <v>89</v>
      </c>
      <c r="D382" s="17" t="s">
        <v>17</v>
      </c>
      <c r="E382" s="17" t="s">
        <v>27</v>
      </c>
      <c r="F382" s="17" t="s">
        <v>61</v>
      </c>
      <c r="G382" s="17" t="s">
        <v>72</v>
      </c>
      <c r="H382" s="46">
        <v>15</v>
      </c>
      <c r="I382" s="46">
        <v>12</v>
      </c>
    </row>
    <row r="383" spans="2:9" x14ac:dyDescent="0.25">
      <c r="B383" s="67">
        <v>45362</v>
      </c>
      <c r="C383" s="17" t="s">
        <v>82</v>
      </c>
      <c r="D383" s="17" t="s">
        <v>17</v>
      </c>
      <c r="E383" s="17" t="s">
        <v>27</v>
      </c>
      <c r="F383" s="17" t="s">
        <v>61</v>
      </c>
      <c r="G383" s="17" t="s">
        <v>81</v>
      </c>
      <c r="H383" s="46">
        <v>25</v>
      </c>
      <c r="I383" s="46">
        <v>2</v>
      </c>
    </row>
    <row r="384" spans="2:9" x14ac:dyDescent="0.25">
      <c r="B384" s="67">
        <v>45362</v>
      </c>
      <c r="C384" s="17" t="s">
        <v>82</v>
      </c>
      <c r="D384" s="17" t="s">
        <v>17</v>
      </c>
      <c r="E384" s="17" t="s">
        <v>27</v>
      </c>
      <c r="F384" s="17" t="s">
        <v>61</v>
      </c>
      <c r="G384" s="17" t="s">
        <v>81</v>
      </c>
      <c r="H384" s="46">
        <v>5</v>
      </c>
      <c r="I384" s="46">
        <v>11</v>
      </c>
    </row>
    <row r="385" spans="2:9" x14ac:dyDescent="0.25">
      <c r="B385" s="67">
        <v>45364</v>
      </c>
      <c r="C385" s="17" t="s">
        <v>83</v>
      </c>
      <c r="D385" s="17" t="s">
        <v>17</v>
      </c>
      <c r="E385" s="17" t="s">
        <v>27</v>
      </c>
      <c r="F385" s="17" t="s">
        <v>61</v>
      </c>
      <c r="G385" s="17" t="s">
        <v>74</v>
      </c>
      <c r="H385" s="46">
        <v>30</v>
      </c>
      <c r="I385" s="46">
        <v>7</v>
      </c>
    </row>
    <row r="386" spans="2:9" x14ac:dyDescent="0.25">
      <c r="B386" s="67">
        <v>45365</v>
      </c>
      <c r="C386" s="17" t="s">
        <v>84</v>
      </c>
      <c r="D386" s="17" t="s">
        <v>13</v>
      </c>
      <c r="E386" s="17" t="s">
        <v>28</v>
      </c>
      <c r="F386" s="17" t="s">
        <v>63</v>
      </c>
      <c r="G386" s="17" t="s">
        <v>80</v>
      </c>
      <c r="H386" s="46">
        <v>0</v>
      </c>
      <c r="I386" s="46">
        <v>8</v>
      </c>
    </row>
    <row r="387" spans="2:9" x14ac:dyDescent="0.25">
      <c r="B387" s="67">
        <v>45368</v>
      </c>
      <c r="C387" s="17" t="s">
        <v>82</v>
      </c>
      <c r="D387" s="17" t="s">
        <v>43</v>
      </c>
      <c r="E387" s="17" t="s">
        <v>163</v>
      </c>
      <c r="F387" s="17" t="s">
        <v>63</v>
      </c>
      <c r="G387" s="17" t="s">
        <v>76</v>
      </c>
      <c r="H387" s="46">
        <v>5</v>
      </c>
      <c r="I387" s="46">
        <v>18</v>
      </c>
    </row>
    <row r="388" spans="2:9" x14ac:dyDescent="0.25">
      <c r="B388" s="67">
        <v>45381</v>
      </c>
      <c r="C388" s="17" t="s">
        <v>85</v>
      </c>
      <c r="D388" s="17" t="s">
        <v>13</v>
      </c>
      <c r="E388" s="17" t="s">
        <v>28</v>
      </c>
      <c r="F388" s="17" t="s">
        <v>63</v>
      </c>
      <c r="G388" s="17" t="s">
        <v>75</v>
      </c>
      <c r="H388" s="46">
        <v>20</v>
      </c>
      <c r="I388" s="46">
        <v>17</v>
      </c>
    </row>
    <row r="389" spans="2:9" x14ac:dyDescent="0.25">
      <c r="B389" s="67">
        <v>45383</v>
      </c>
      <c r="C389" s="17" t="s">
        <v>89</v>
      </c>
      <c r="D389" s="17" t="s">
        <v>59</v>
      </c>
      <c r="E389" s="17" t="s">
        <v>30</v>
      </c>
      <c r="F389" s="17" t="s">
        <v>62</v>
      </c>
      <c r="G389" s="17" t="s">
        <v>80</v>
      </c>
      <c r="H389" s="46">
        <v>5</v>
      </c>
      <c r="I389" s="46">
        <v>10</v>
      </c>
    </row>
    <row r="390" spans="2:9" x14ac:dyDescent="0.25">
      <c r="B390" s="67">
        <v>45385</v>
      </c>
      <c r="C390" s="17" t="s">
        <v>83</v>
      </c>
      <c r="D390" s="17" t="s">
        <v>60</v>
      </c>
      <c r="E390" s="17" t="s">
        <v>161</v>
      </c>
      <c r="F390" s="17" t="s">
        <v>63</v>
      </c>
      <c r="G390" s="17" t="s">
        <v>74</v>
      </c>
      <c r="H390" s="46">
        <v>25</v>
      </c>
      <c r="I390" s="46">
        <v>2</v>
      </c>
    </row>
    <row r="391" spans="2:9" x14ac:dyDescent="0.25">
      <c r="B391" s="67">
        <v>45390</v>
      </c>
      <c r="C391" s="17" t="s">
        <v>87</v>
      </c>
      <c r="D391" s="17" t="s">
        <v>17</v>
      </c>
      <c r="E391" s="17" t="s">
        <v>27</v>
      </c>
      <c r="F391" s="17" t="s">
        <v>61</v>
      </c>
      <c r="G391" s="17" t="s">
        <v>78</v>
      </c>
      <c r="H391" s="46">
        <v>25</v>
      </c>
      <c r="I391" s="46">
        <v>9</v>
      </c>
    </row>
    <row r="392" spans="2:9" x14ac:dyDescent="0.25">
      <c r="B392" s="67">
        <v>45401</v>
      </c>
      <c r="C392" s="17" t="s">
        <v>82</v>
      </c>
      <c r="D392" s="17" t="s">
        <v>64</v>
      </c>
      <c r="E392" s="17" t="s">
        <v>164</v>
      </c>
      <c r="F392" s="17" t="s">
        <v>65</v>
      </c>
      <c r="G392" s="17" t="s">
        <v>74</v>
      </c>
      <c r="H392" s="46">
        <v>25</v>
      </c>
      <c r="I392" s="46">
        <v>20</v>
      </c>
    </row>
    <row r="393" spans="2:9" x14ac:dyDescent="0.25">
      <c r="B393" s="67">
        <v>45402</v>
      </c>
      <c r="C393" s="17" t="s">
        <v>85</v>
      </c>
      <c r="D393" s="17" t="s">
        <v>70</v>
      </c>
      <c r="E393" s="17" t="s">
        <v>162</v>
      </c>
      <c r="F393" s="17" t="s">
        <v>67</v>
      </c>
      <c r="G393" s="17" t="s">
        <v>78</v>
      </c>
      <c r="H393" s="46">
        <v>5</v>
      </c>
      <c r="I393" s="46">
        <v>12</v>
      </c>
    </row>
    <row r="394" spans="2:9" x14ac:dyDescent="0.25">
      <c r="B394" s="67">
        <v>45404</v>
      </c>
      <c r="C394" s="17" t="s">
        <v>87</v>
      </c>
      <c r="D394" s="17" t="s">
        <v>13</v>
      </c>
      <c r="E394" s="17" t="s">
        <v>28</v>
      </c>
      <c r="F394" s="17" t="s">
        <v>63</v>
      </c>
      <c r="G394" s="17" t="s">
        <v>76</v>
      </c>
      <c r="H394" s="46">
        <v>25</v>
      </c>
      <c r="I394" s="46">
        <v>14</v>
      </c>
    </row>
    <row r="395" spans="2:9" x14ac:dyDescent="0.25">
      <c r="B395" s="67">
        <v>45405</v>
      </c>
      <c r="C395" s="17" t="s">
        <v>88</v>
      </c>
      <c r="D395" s="17" t="s">
        <v>17</v>
      </c>
      <c r="E395" s="17" t="s">
        <v>27</v>
      </c>
      <c r="F395" s="17" t="s">
        <v>61</v>
      </c>
      <c r="G395" s="17" t="s">
        <v>80</v>
      </c>
      <c r="H395" s="46">
        <v>10</v>
      </c>
      <c r="I395" s="46">
        <v>2</v>
      </c>
    </row>
    <row r="396" spans="2:9" x14ac:dyDescent="0.25">
      <c r="B396" s="67">
        <v>45406</v>
      </c>
      <c r="C396" s="17" t="s">
        <v>84</v>
      </c>
      <c r="D396" s="17" t="s">
        <v>148</v>
      </c>
      <c r="E396" s="17" t="s">
        <v>162</v>
      </c>
      <c r="F396" s="17" t="s">
        <v>67</v>
      </c>
      <c r="G396" s="17" t="s">
        <v>75</v>
      </c>
      <c r="H396" s="46">
        <v>20</v>
      </c>
      <c r="I396" s="46">
        <v>6</v>
      </c>
    </row>
    <row r="397" spans="2:9" x14ac:dyDescent="0.25">
      <c r="B397" s="67">
        <v>45407</v>
      </c>
      <c r="C397" s="17" t="s">
        <v>83</v>
      </c>
      <c r="D397" s="17" t="s">
        <v>68</v>
      </c>
      <c r="E397" s="17" t="s">
        <v>162</v>
      </c>
      <c r="F397" s="17" t="s">
        <v>67</v>
      </c>
      <c r="G397" s="17" t="s">
        <v>78</v>
      </c>
      <c r="H397" s="46">
        <v>20</v>
      </c>
      <c r="I397" s="46">
        <v>17</v>
      </c>
    </row>
    <row r="398" spans="2:9" x14ac:dyDescent="0.25">
      <c r="B398" s="67">
        <v>45407</v>
      </c>
      <c r="C398" s="17" t="s">
        <v>89</v>
      </c>
      <c r="D398" s="17" t="s">
        <v>60</v>
      </c>
      <c r="E398" s="17" t="s">
        <v>161</v>
      </c>
      <c r="F398" s="17" t="s">
        <v>63</v>
      </c>
      <c r="G398" s="17" t="s">
        <v>81</v>
      </c>
      <c r="H398" s="46">
        <v>15</v>
      </c>
      <c r="I398" s="46">
        <v>20</v>
      </c>
    </row>
    <row r="402" spans="2:2" x14ac:dyDescent="0.25">
      <c r="B402" s="67"/>
    </row>
    <row r="403" spans="2:2" x14ac:dyDescent="0.25">
      <c r="B403" s="67"/>
    </row>
    <row r="404" spans="2:2" x14ac:dyDescent="0.25">
      <c r="B404" s="67"/>
    </row>
    <row r="405" spans="2:2" x14ac:dyDescent="0.25">
      <c r="B405" s="67"/>
    </row>
    <row r="406" spans="2:2" x14ac:dyDescent="0.25">
      <c r="B406" s="67"/>
    </row>
    <row r="407" spans="2:2" x14ac:dyDescent="0.25">
      <c r="B407" s="67"/>
    </row>
    <row r="408" spans="2:2" x14ac:dyDescent="0.25">
      <c r="B408" s="67"/>
    </row>
    <row r="409" spans="2:2" x14ac:dyDescent="0.25">
      <c r="B409" s="67"/>
    </row>
    <row r="410" spans="2:2" x14ac:dyDescent="0.25">
      <c r="B410" s="67"/>
    </row>
    <row r="411" spans="2:2" x14ac:dyDescent="0.25">
      <c r="B411" s="67"/>
    </row>
    <row r="412" spans="2:2" x14ac:dyDescent="0.25">
      <c r="B412" s="67"/>
    </row>
    <row r="413" spans="2:2" x14ac:dyDescent="0.25">
      <c r="B413" s="67"/>
    </row>
    <row r="414" spans="2:2" x14ac:dyDescent="0.25">
      <c r="B414" s="67"/>
    </row>
    <row r="415" spans="2:2" x14ac:dyDescent="0.25">
      <c r="B415" s="67"/>
    </row>
    <row r="416" spans="2:2" x14ac:dyDescent="0.25">
      <c r="B416" s="67"/>
    </row>
    <row r="417" spans="2:2" x14ac:dyDescent="0.25">
      <c r="B417" s="67"/>
    </row>
    <row r="418" spans="2:2" x14ac:dyDescent="0.25">
      <c r="B418" s="67"/>
    </row>
    <row r="419" spans="2:2" x14ac:dyDescent="0.25">
      <c r="B419" s="67"/>
    </row>
    <row r="420" spans="2:2" x14ac:dyDescent="0.25">
      <c r="B420" s="67"/>
    </row>
    <row r="421" spans="2:2" x14ac:dyDescent="0.25">
      <c r="B421" s="67"/>
    </row>
    <row r="422" spans="2:2" x14ac:dyDescent="0.25">
      <c r="B422" s="67"/>
    </row>
    <row r="423" spans="2:2" x14ac:dyDescent="0.25">
      <c r="B423" s="67"/>
    </row>
    <row r="424" spans="2:2" x14ac:dyDescent="0.25">
      <c r="B424" s="67"/>
    </row>
    <row r="425" spans="2:2" x14ac:dyDescent="0.25">
      <c r="B425" s="67"/>
    </row>
    <row r="426" spans="2:2" x14ac:dyDescent="0.25">
      <c r="B426" s="67"/>
    </row>
    <row r="427" spans="2:2" x14ac:dyDescent="0.25">
      <c r="B427" s="67"/>
    </row>
    <row r="428" spans="2:2" x14ac:dyDescent="0.25">
      <c r="B428" s="67"/>
    </row>
    <row r="429" spans="2:2" x14ac:dyDescent="0.25">
      <c r="B429" s="67"/>
    </row>
    <row r="430" spans="2:2" x14ac:dyDescent="0.25">
      <c r="B430" s="67"/>
    </row>
    <row r="431" spans="2:2" x14ac:dyDescent="0.25">
      <c r="B431" s="67"/>
    </row>
    <row r="432" spans="2:2" x14ac:dyDescent="0.25">
      <c r="B432" s="67"/>
    </row>
    <row r="433" spans="2:2" x14ac:dyDescent="0.25">
      <c r="B433" s="67"/>
    </row>
    <row r="434" spans="2:2" x14ac:dyDescent="0.25">
      <c r="B434" s="67"/>
    </row>
    <row r="435" spans="2:2" x14ac:dyDescent="0.25">
      <c r="B435" s="67"/>
    </row>
    <row r="436" spans="2:2" x14ac:dyDescent="0.25">
      <c r="B436" s="67"/>
    </row>
    <row r="437" spans="2:2" x14ac:dyDescent="0.25">
      <c r="B437" s="67"/>
    </row>
    <row r="438" spans="2:2" x14ac:dyDescent="0.25">
      <c r="B438" s="67"/>
    </row>
    <row r="439" spans="2:2" x14ac:dyDescent="0.25">
      <c r="B439" s="67"/>
    </row>
    <row r="440" spans="2:2" x14ac:dyDescent="0.25">
      <c r="B440" s="67"/>
    </row>
    <row r="441" spans="2:2" x14ac:dyDescent="0.25">
      <c r="B441" s="67"/>
    </row>
    <row r="442" spans="2:2" x14ac:dyDescent="0.25">
      <c r="B442" s="67"/>
    </row>
    <row r="443" spans="2:2" x14ac:dyDescent="0.25">
      <c r="B443" s="67"/>
    </row>
    <row r="444" spans="2:2" x14ac:dyDescent="0.25">
      <c r="B444" s="67"/>
    </row>
    <row r="445" spans="2:2" x14ac:dyDescent="0.25">
      <c r="B445" s="67"/>
    </row>
    <row r="446" spans="2:2" x14ac:dyDescent="0.25">
      <c r="B446" s="67"/>
    </row>
    <row r="447" spans="2:2" x14ac:dyDescent="0.25">
      <c r="B447" s="67"/>
    </row>
    <row r="448" spans="2:2" x14ac:dyDescent="0.25">
      <c r="B448" s="67"/>
    </row>
    <row r="449" spans="2:2" x14ac:dyDescent="0.25">
      <c r="B449" s="67"/>
    </row>
    <row r="450" spans="2:2" x14ac:dyDescent="0.25">
      <c r="B450" s="67"/>
    </row>
    <row r="451" spans="2:2" x14ac:dyDescent="0.25">
      <c r="B451" s="67"/>
    </row>
    <row r="452" spans="2:2" x14ac:dyDescent="0.25">
      <c r="B452" s="67"/>
    </row>
    <row r="453" spans="2:2" x14ac:dyDescent="0.25">
      <c r="B453" s="67"/>
    </row>
    <row r="454" spans="2:2" x14ac:dyDescent="0.25">
      <c r="B454" s="67"/>
    </row>
    <row r="455" spans="2:2" x14ac:dyDescent="0.25">
      <c r="B455" s="67"/>
    </row>
    <row r="456" spans="2:2" x14ac:dyDescent="0.25">
      <c r="B456" s="67"/>
    </row>
    <row r="457" spans="2:2" x14ac:dyDescent="0.25">
      <c r="B457" s="67"/>
    </row>
    <row r="458" spans="2:2" x14ac:dyDescent="0.25">
      <c r="B458" s="67"/>
    </row>
    <row r="459" spans="2:2" x14ac:dyDescent="0.25">
      <c r="B459" s="67"/>
    </row>
    <row r="460" spans="2:2" x14ac:dyDescent="0.25">
      <c r="B460" s="67"/>
    </row>
    <row r="461" spans="2:2" x14ac:dyDescent="0.25">
      <c r="B461" s="67"/>
    </row>
    <row r="462" spans="2:2" x14ac:dyDescent="0.25">
      <c r="B462" s="67"/>
    </row>
    <row r="463" spans="2:2" x14ac:dyDescent="0.25">
      <c r="B463" s="67"/>
    </row>
    <row r="464" spans="2:2" x14ac:dyDescent="0.25">
      <c r="B464" s="67"/>
    </row>
    <row r="465" spans="2:2" x14ac:dyDescent="0.25">
      <c r="B465" s="67"/>
    </row>
    <row r="466" spans="2:2" x14ac:dyDescent="0.25">
      <c r="B466" s="67"/>
    </row>
    <row r="467" spans="2:2" x14ac:dyDescent="0.25">
      <c r="B467" s="67"/>
    </row>
    <row r="468" spans="2:2" x14ac:dyDescent="0.25">
      <c r="B468" s="67"/>
    </row>
    <row r="469" spans="2:2" x14ac:dyDescent="0.25">
      <c r="B469" s="67"/>
    </row>
    <row r="470" spans="2:2" x14ac:dyDescent="0.25">
      <c r="B470" s="67"/>
    </row>
    <row r="471" spans="2:2" x14ac:dyDescent="0.25">
      <c r="B471" s="67"/>
    </row>
    <row r="472" spans="2:2" x14ac:dyDescent="0.25">
      <c r="B472" s="67"/>
    </row>
    <row r="473" spans="2:2" x14ac:dyDescent="0.25">
      <c r="B473" s="67"/>
    </row>
    <row r="474" spans="2:2" x14ac:dyDescent="0.25">
      <c r="B474" s="67"/>
    </row>
    <row r="475" spans="2:2" x14ac:dyDescent="0.25">
      <c r="B475" s="67"/>
    </row>
    <row r="476" spans="2:2" x14ac:dyDescent="0.25">
      <c r="B476" s="67"/>
    </row>
    <row r="477" spans="2:2" x14ac:dyDescent="0.25">
      <c r="B477" s="67"/>
    </row>
    <row r="478" spans="2:2" x14ac:dyDescent="0.25">
      <c r="B478" s="67"/>
    </row>
    <row r="479" spans="2:2" x14ac:dyDescent="0.25">
      <c r="B479" s="67"/>
    </row>
    <row r="480" spans="2:2" x14ac:dyDescent="0.25">
      <c r="B480" s="67"/>
    </row>
    <row r="481" spans="2:2" x14ac:dyDescent="0.25">
      <c r="B481" s="67"/>
    </row>
    <row r="482" spans="2:2" x14ac:dyDescent="0.25">
      <c r="B482" s="67"/>
    </row>
    <row r="483" spans="2:2" x14ac:dyDescent="0.25">
      <c r="B483" s="67"/>
    </row>
    <row r="484" spans="2:2" x14ac:dyDescent="0.25">
      <c r="B484" s="67"/>
    </row>
    <row r="485" spans="2:2" x14ac:dyDescent="0.25">
      <c r="B485" s="67"/>
    </row>
    <row r="486" spans="2:2" x14ac:dyDescent="0.25">
      <c r="B486" s="67"/>
    </row>
    <row r="487" spans="2:2" x14ac:dyDescent="0.25">
      <c r="B487" s="67"/>
    </row>
    <row r="488" spans="2:2" x14ac:dyDescent="0.25">
      <c r="B488" s="67"/>
    </row>
    <row r="489" spans="2:2" x14ac:dyDescent="0.25">
      <c r="B489" s="67"/>
    </row>
    <row r="490" spans="2:2" x14ac:dyDescent="0.25">
      <c r="B490" s="67"/>
    </row>
    <row r="491" spans="2:2" x14ac:dyDescent="0.25">
      <c r="B491" s="67"/>
    </row>
    <row r="492" spans="2:2" x14ac:dyDescent="0.25">
      <c r="B492" s="67"/>
    </row>
    <row r="493" spans="2:2" x14ac:dyDescent="0.25">
      <c r="B493" s="67"/>
    </row>
    <row r="494" spans="2:2" x14ac:dyDescent="0.25">
      <c r="B494" s="67"/>
    </row>
    <row r="495" spans="2:2" x14ac:dyDescent="0.25">
      <c r="B495" s="67"/>
    </row>
    <row r="496" spans="2:2" x14ac:dyDescent="0.25">
      <c r="B496" s="67"/>
    </row>
    <row r="497" spans="2:2" x14ac:dyDescent="0.25">
      <c r="B497" s="67"/>
    </row>
    <row r="498" spans="2:2" x14ac:dyDescent="0.25">
      <c r="B498" s="67"/>
    </row>
    <row r="499" spans="2:2" x14ac:dyDescent="0.25">
      <c r="B499" s="67"/>
    </row>
    <row r="500" spans="2:2" x14ac:dyDescent="0.25">
      <c r="B500" s="67"/>
    </row>
    <row r="501" spans="2:2" x14ac:dyDescent="0.25">
      <c r="B501" s="67"/>
    </row>
    <row r="502" spans="2:2" x14ac:dyDescent="0.25">
      <c r="B502" s="67"/>
    </row>
    <row r="503" spans="2:2" x14ac:dyDescent="0.25">
      <c r="B503" s="67"/>
    </row>
    <row r="504" spans="2:2" x14ac:dyDescent="0.25">
      <c r="B504" s="67"/>
    </row>
    <row r="505" spans="2:2" x14ac:dyDescent="0.25">
      <c r="B505" s="67"/>
    </row>
    <row r="506" spans="2:2" x14ac:dyDescent="0.25">
      <c r="B506" s="67"/>
    </row>
    <row r="507" spans="2:2" x14ac:dyDescent="0.25">
      <c r="B507" s="67"/>
    </row>
    <row r="508" spans="2:2" x14ac:dyDescent="0.25">
      <c r="B508" s="67"/>
    </row>
    <row r="509" spans="2:2" x14ac:dyDescent="0.25">
      <c r="B509" s="67"/>
    </row>
    <row r="510" spans="2:2" x14ac:dyDescent="0.25">
      <c r="B510" s="67"/>
    </row>
    <row r="511" spans="2:2" x14ac:dyDescent="0.25">
      <c r="B511" s="67"/>
    </row>
    <row r="512" spans="2:2" x14ac:dyDescent="0.25">
      <c r="B512" s="67"/>
    </row>
    <row r="513" spans="2:2" x14ac:dyDescent="0.25">
      <c r="B513" s="67"/>
    </row>
    <row r="514" spans="2:2" x14ac:dyDescent="0.25">
      <c r="B514" s="67"/>
    </row>
    <row r="515" spans="2:2" x14ac:dyDescent="0.25">
      <c r="B515" s="67"/>
    </row>
    <row r="516" spans="2:2" x14ac:dyDescent="0.25">
      <c r="B516" s="67"/>
    </row>
    <row r="517" spans="2:2" x14ac:dyDescent="0.25">
      <c r="B517" s="67"/>
    </row>
    <row r="518" spans="2:2" x14ac:dyDescent="0.25">
      <c r="B518" s="67"/>
    </row>
    <row r="519" spans="2:2" x14ac:dyDescent="0.25">
      <c r="B519" s="67"/>
    </row>
    <row r="520" spans="2:2" x14ac:dyDescent="0.25">
      <c r="B520" s="67"/>
    </row>
    <row r="521" spans="2:2" x14ac:dyDescent="0.25">
      <c r="B521" s="67"/>
    </row>
    <row r="522" spans="2:2" x14ac:dyDescent="0.25">
      <c r="B522" s="67"/>
    </row>
    <row r="523" spans="2:2" x14ac:dyDescent="0.25">
      <c r="B523" s="67"/>
    </row>
    <row r="524" spans="2:2" x14ac:dyDescent="0.25">
      <c r="B524" s="67"/>
    </row>
    <row r="525" spans="2:2" x14ac:dyDescent="0.25">
      <c r="B525" s="67"/>
    </row>
    <row r="526" spans="2:2" x14ac:dyDescent="0.25">
      <c r="B526" s="67"/>
    </row>
    <row r="527" spans="2:2" x14ac:dyDescent="0.25">
      <c r="B527" s="67"/>
    </row>
    <row r="528" spans="2:2" x14ac:dyDescent="0.25">
      <c r="B528" s="67"/>
    </row>
    <row r="529" spans="2:2" x14ac:dyDescent="0.25">
      <c r="B529" s="67"/>
    </row>
    <row r="530" spans="2:2" x14ac:dyDescent="0.25">
      <c r="B530" s="67"/>
    </row>
    <row r="531" spans="2:2" x14ac:dyDescent="0.25">
      <c r="B531" s="67"/>
    </row>
    <row r="532" spans="2:2" x14ac:dyDescent="0.25">
      <c r="B532" s="67"/>
    </row>
    <row r="533" spans="2:2" x14ac:dyDescent="0.25">
      <c r="B533" s="67"/>
    </row>
    <row r="534" spans="2:2" x14ac:dyDescent="0.25">
      <c r="B534" s="67"/>
    </row>
    <row r="535" spans="2:2" x14ac:dyDescent="0.25">
      <c r="B535" s="67"/>
    </row>
    <row r="536" spans="2:2" x14ac:dyDescent="0.25">
      <c r="B536" s="67"/>
    </row>
    <row r="537" spans="2:2" x14ac:dyDescent="0.25">
      <c r="B537" s="67"/>
    </row>
    <row r="538" spans="2:2" x14ac:dyDescent="0.25">
      <c r="B538" s="67"/>
    </row>
    <row r="539" spans="2:2" x14ac:dyDescent="0.25">
      <c r="B539" s="67"/>
    </row>
    <row r="540" spans="2:2" x14ac:dyDescent="0.25">
      <c r="B540" s="67"/>
    </row>
    <row r="541" spans="2:2" x14ac:dyDescent="0.25">
      <c r="B541" s="67"/>
    </row>
    <row r="542" spans="2:2" x14ac:dyDescent="0.25">
      <c r="B542" s="67"/>
    </row>
    <row r="543" spans="2:2" x14ac:dyDescent="0.25">
      <c r="B543" s="67"/>
    </row>
    <row r="544" spans="2:2" x14ac:dyDescent="0.25">
      <c r="B544" s="67"/>
    </row>
    <row r="545" spans="2:2" x14ac:dyDescent="0.25">
      <c r="B545" s="67"/>
    </row>
    <row r="546" spans="2:2" x14ac:dyDescent="0.25">
      <c r="B546" s="67"/>
    </row>
    <row r="547" spans="2:2" x14ac:dyDescent="0.25">
      <c r="B547" s="67"/>
    </row>
    <row r="548" spans="2:2" x14ac:dyDescent="0.25">
      <c r="B548" s="67"/>
    </row>
    <row r="549" spans="2:2" x14ac:dyDescent="0.25">
      <c r="B549" s="67"/>
    </row>
    <row r="550" spans="2:2" x14ac:dyDescent="0.25">
      <c r="B550" s="67"/>
    </row>
    <row r="551" spans="2:2" x14ac:dyDescent="0.25">
      <c r="B551" s="67"/>
    </row>
    <row r="552" spans="2:2" x14ac:dyDescent="0.25">
      <c r="B552" s="67"/>
    </row>
    <row r="553" spans="2:2" x14ac:dyDescent="0.25">
      <c r="B553" s="67"/>
    </row>
    <row r="554" spans="2:2" x14ac:dyDescent="0.25">
      <c r="B554" s="67"/>
    </row>
    <row r="555" spans="2:2" x14ac:dyDescent="0.25">
      <c r="B555" s="67"/>
    </row>
    <row r="556" spans="2:2" x14ac:dyDescent="0.25">
      <c r="B556" s="67"/>
    </row>
    <row r="557" spans="2:2" x14ac:dyDescent="0.25">
      <c r="B557" s="67"/>
    </row>
    <row r="558" spans="2:2" x14ac:dyDescent="0.25">
      <c r="B558" s="67"/>
    </row>
    <row r="559" spans="2:2" x14ac:dyDescent="0.25">
      <c r="B559" s="67"/>
    </row>
    <row r="560" spans="2:2" x14ac:dyDescent="0.25">
      <c r="B560" s="67"/>
    </row>
    <row r="561" spans="2:2" x14ac:dyDescent="0.25">
      <c r="B561" s="67"/>
    </row>
    <row r="562" spans="2:2" x14ac:dyDescent="0.25">
      <c r="B562" s="67"/>
    </row>
    <row r="563" spans="2:2" x14ac:dyDescent="0.25">
      <c r="B563" s="67"/>
    </row>
    <row r="564" spans="2:2" x14ac:dyDescent="0.25">
      <c r="B564" s="67"/>
    </row>
    <row r="565" spans="2:2" x14ac:dyDescent="0.25">
      <c r="B565" s="67"/>
    </row>
    <row r="566" spans="2:2" x14ac:dyDescent="0.25">
      <c r="B566" s="67"/>
    </row>
    <row r="567" spans="2:2" x14ac:dyDescent="0.25">
      <c r="B567" s="67"/>
    </row>
    <row r="568" spans="2:2" x14ac:dyDescent="0.25">
      <c r="B568" s="67"/>
    </row>
    <row r="569" spans="2:2" x14ac:dyDescent="0.25">
      <c r="B569" s="67"/>
    </row>
    <row r="570" spans="2:2" x14ac:dyDescent="0.25">
      <c r="B570" s="67"/>
    </row>
    <row r="571" spans="2:2" x14ac:dyDescent="0.25">
      <c r="B571" s="67"/>
    </row>
    <row r="572" spans="2:2" x14ac:dyDescent="0.25">
      <c r="B572" s="67"/>
    </row>
    <row r="573" spans="2:2" x14ac:dyDescent="0.25">
      <c r="B573" s="67"/>
    </row>
    <row r="574" spans="2:2" x14ac:dyDescent="0.25">
      <c r="B574" s="67"/>
    </row>
    <row r="575" spans="2:2" x14ac:dyDescent="0.25">
      <c r="B575" s="67"/>
    </row>
    <row r="576" spans="2:2" x14ac:dyDescent="0.25">
      <c r="B576" s="67"/>
    </row>
    <row r="577" spans="2:2" x14ac:dyDescent="0.25">
      <c r="B577" s="67"/>
    </row>
    <row r="578" spans="2:2" x14ac:dyDescent="0.25">
      <c r="B578" s="67"/>
    </row>
    <row r="579" spans="2:2" x14ac:dyDescent="0.25">
      <c r="B579" s="67"/>
    </row>
    <row r="580" spans="2:2" x14ac:dyDescent="0.25">
      <c r="B580" s="67"/>
    </row>
    <row r="581" spans="2:2" x14ac:dyDescent="0.25">
      <c r="B581" s="67"/>
    </row>
    <row r="582" spans="2:2" x14ac:dyDescent="0.25">
      <c r="B582" s="67"/>
    </row>
    <row r="583" spans="2:2" x14ac:dyDescent="0.25">
      <c r="B583" s="67"/>
    </row>
    <row r="584" spans="2:2" x14ac:dyDescent="0.25">
      <c r="B584" s="67"/>
    </row>
    <row r="585" spans="2:2" x14ac:dyDescent="0.25">
      <c r="B585" s="67"/>
    </row>
    <row r="586" spans="2:2" x14ac:dyDescent="0.25">
      <c r="B586" s="67"/>
    </row>
    <row r="587" spans="2:2" x14ac:dyDescent="0.25">
      <c r="B587" s="67"/>
    </row>
    <row r="588" spans="2:2" x14ac:dyDescent="0.25">
      <c r="B588" s="67"/>
    </row>
    <row r="589" spans="2:2" x14ac:dyDescent="0.25">
      <c r="B589" s="67"/>
    </row>
    <row r="590" spans="2:2" x14ac:dyDescent="0.25">
      <c r="B590" s="67"/>
    </row>
    <row r="591" spans="2:2" x14ac:dyDescent="0.25">
      <c r="B591" s="67"/>
    </row>
    <row r="592" spans="2:2" x14ac:dyDescent="0.25">
      <c r="B592" s="67"/>
    </row>
    <row r="593" spans="2:2" x14ac:dyDescent="0.25">
      <c r="B593" s="67"/>
    </row>
    <row r="594" spans="2:2" x14ac:dyDescent="0.25">
      <c r="B594" s="67"/>
    </row>
    <row r="595" spans="2:2" x14ac:dyDescent="0.25">
      <c r="B595" s="67"/>
    </row>
    <row r="596" spans="2:2" x14ac:dyDescent="0.25">
      <c r="B596" s="67"/>
    </row>
    <row r="597" spans="2:2" x14ac:dyDescent="0.25">
      <c r="B597" s="67"/>
    </row>
    <row r="598" spans="2:2" x14ac:dyDescent="0.25">
      <c r="B598" s="67"/>
    </row>
    <row r="599" spans="2:2" x14ac:dyDescent="0.25">
      <c r="B599" s="67"/>
    </row>
    <row r="600" spans="2:2" x14ac:dyDescent="0.25">
      <c r="B600" s="67"/>
    </row>
    <row r="601" spans="2:2" x14ac:dyDescent="0.25">
      <c r="B601" s="67"/>
    </row>
    <row r="602" spans="2:2" x14ac:dyDescent="0.25">
      <c r="B602" s="67"/>
    </row>
    <row r="603" spans="2:2" x14ac:dyDescent="0.25">
      <c r="B603" s="67"/>
    </row>
    <row r="604" spans="2:2" x14ac:dyDescent="0.25">
      <c r="B604" s="67"/>
    </row>
    <row r="605" spans="2:2" x14ac:dyDescent="0.25">
      <c r="B605" s="67"/>
    </row>
    <row r="606" spans="2:2" x14ac:dyDescent="0.25">
      <c r="B606" s="67"/>
    </row>
    <row r="607" spans="2:2" x14ac:dyDescent="0.25">
      <c r="B607" s="67"/>
    </row>
    <row r="608" spans="2:2" x14ac:dyDescent="0.25">
      <c r="B608" s="67"/>
    </row>
    <row r="609" spans="2:2" x14ac:dyDescent="0.25">
      <c r="B609" s="67"/>
    </row>
    <row r="610" spans="2:2" x14ac:dyDescent="0.25">
      <c r="B610" s="67"/>
    </row>
    <row r="611" spans="2:2" x14ac:dyDescent="0.25">
      <c r="B611" s="67"/>
    </row>
    <row r="612" spans="2:2" x14ac:dyDescent="0.25">
      <c r="B612" s="67"/>
    </row>
    <row r="613" spans="2:2" x14ac:dyDescent="0.25">
      <c r="B613" s="67"/>
    </row>
    <row r="614" spans="2:2" x14ac:dyDescent="0.25">
      <c r="B614" s="67"/>
    </row>
    <row r="615" spans="2:2" x14ac:dyDescent="0.25">
      <c r="B615" s="67"/>
    </row>
    <row r="616" spans="2:2" x14ac:dyDescent="0.25">
      <c r="B616" s="67"/>
    </row>
    <row r="617" spans="2:2" x14ac:dyDescent="0.25">
      <c r="B617" s="67"/>
    </row>
    <row r="618" spans="2:2" x14ac:dyDescent="0.25">
      <c r="B618" s="67"/>
    </row>
    <row r="619" spans="2:2" x14ac:dyDescent="0.25">
      <c r="B619" s="67"/>
    </row>
    <row r="620" spans="2:2" x14ac:dyDescent="0.25">
      <c r="B620" s="67"/>
    </row>
    <row r="621" spans="2:2" x14ac:dyDescent="0.25">
      <c r="B621" s="67"/>
    </row>
    <row r="622" spans="2:2" x14ac:dyDescent="0.25">
      <c r="B622" s="67"/>
    </row>
    <row r="623" spans="2:2" x14ac:dyDescent="0.25">
      <c r="B623" s="67"/>
    </row>
    <row r="624" spans="2:2" x14ac:dyDescent="0.25">
      <c r="B624" s="67"/>
    </row>
    <row r="625" spans="2:2" x14ac:dyDescent="0.25">
      <c r="B625" s="67"/>
    </row>
    <row r="626" spans="2:2" x14ac:dyDescent="0.25">
      <c r="B626" s="67"/>
    </row>
    <row r="627" spans="2:2" x14ac:dyDescent="0.25">
      <c r="B627" s="67"/>
    </row>
    <row r="628" spans="2:2" x14ac:dyDescent="0.25">
      <c r="B628" s="67"/>
    </row>
    <row r="629" spans="2:2" x14ac:dyDescent="0.25">
      <c r="B629" s="67"/>
    </row>
    <row r="630" spans="2:2" x14ac:dyDescent="0.25">
      <c r="B630" s="67"/>
    </row>
    <row r="631" spans="2:2" x14ac:dyDescent="0.25">
      <c r="B631" s="67"/>
    </row>
    <row r="632" spans="2:2" x14ac:dyDescent="0.25">
      <c r="B632" s="67"/>
    </row>
    <row r="633" spans="2:2" x14ac:dyDescent="0.25">
      <c r="B633" s="67"/>
    </row>
    <row r="634" spans="2:2" x14ac:dyDescent="0.25">
      <c r="B634" s="67"/>
    </row>
    <row r="635" spans="2:2" x14ac:dyDescent="0.25">
      <c r="B635" s="67"/>
    </row>
    <row r="636" spans="2:2" x14ac:dyDescent="0.25">
      <c r="B636" s="67"/>
    </row>
    <row r="637" spans="2:2" x14ac:dyDescent="0.25">
      <c r="B637" s="67"/>
    </row>
    <row r="638" spans="2:2" x14ac:dyDescent="0.25">
      <c r="B638" s="67"/>
    </row>
    <row r="639" spans="2:2" x14ac:dyDescent="0.25">
      <c r="B639" s="67"/>
    </row>
    <row r="640" spans="2:2" x14ac:dyDescent="0.25">
      <c r="B640" s="67"/>
    </row>
    <row r="641" spans="2:2" x14ac:dyDescent="0.25">
      <c r="B641" s="67"/>
    </row>
    <row r="642" spans="2:2" x14ac:dyDescent="0.25">
      <c r="B642" s="67"/>
    </row>
    <row r="643" spans="2:2" x14ac:dyDescent="0.25">
      <c r="B643" s="67"/>
    </row>
    <row r="644" spans="2:2" x14ac:dyDescent="0.25">
      <c r="B644" s="67"/>
    </row>
    <row r="645" spans="2:2" x14ac:dyDescent="0.25">
      <c r="B645" s="67"/>
    </row>
    <row r="646" spans="2:2" x14ac:dyDescent="0.25">
      <c r="B646" s="67"/>
    </row>
    <row r="647" spans="2:2" x14ac:dyDescent="0.25">
      <c r="B647" s="67"/>
    </row>
    <row r="648" spans="2:2" x14ac:dyDescent="0.25">
      <c r="B648" s="67"/>
    </row>
    <row r="649" spans="2:2" x14ac:dyDescent="0.25">
      <c r="B649" s="67"/>
    </row>
    <row r="650" spans="2:2" x14ac:dyDescent="0.25">
      <c r="B650" s="67"/>
    </row>
    <row r="651" spans="2:2" x14ac:dyDescent="0.25">
      <c r="B651" s="67"/>
    </row>
    <row r="652" spans="2:2" x14ac:dyDescent="0.25">
      <c r="B652" s="67"/>
    </row>
    <row r="653" spans="2:2" x14ac:dyDescent="0.25">
      <c r="B653" s="67"/>
    </row>
    <row r="654" spans="2:2" x14ac:dyDescent="0.25">
      <c r="B654" s="67"/>
    </row>
    <row r="655" spans="2:2" x14ac:dyDescent="0.25">
      <c r="B655" s="67"/>
    </row>
    <row r="656" spans="2:2" x14ac:dyDescent="0.25">
      <c r="B656" s="67"/>
    </row>
    <row r="657" spans="2:2" x14ac:dyDescent="0.25">
      <c r="B657" s="67"/>
    </row>
    <row r="658" spans="2:2" x14ac:dyDescent="0.25">
      <c r="B658" s="67"/>
    </row>
    <row r="659" spans="2:2" x14ac:dyDescent="0.25">
      <c r="B659" s="67"/>
    </row>
    <row r="660" spans="2:2" x14ac:dyDescent="0.25">
      <c r="B660" s="67"/>
    </row>
    <row r="661" spans="2:2" x14ac:dyDescent="0.25">
      <c r="B661" s="67"/>
    </row>
    <row r="662" spans="2:2" x14ac:dyDescent="0.25">
      <c r="B662" s="67"/>
    </row>
    <row r="663" spans="2:2" x14ac:dyDescent="0.25">
      <c r="B663" s="67"/>
    </row>
    <row r="664" spans="2:2" x14ac:dyDescent="0.25">
      <c r="B664" s="67"/>
    </row>
    <row r="665" spans="2:2" x14ac:dyDescent="0.25">
      <c r="B665" s="67"/>
    </row>
    <row r="666" spans="2:2" x14ac:dyDescent="0.25">
      <c r="B666" s="67"/>
    </row>
    <row r="667" spans="2:2" x14ac:dyDescent="0.25">
      <c r="B667" s="67"/>
    </row>
    <row r="668" spans="2:2" x14ac:dyDescent="0.25">
      <c r="B668" s="67"/>
    </row>
    <row r="669" spans="2:2" x14ac:dyDescent="0.25">
      <c r="B669" s="67"/>
    </row>
    <row r="670" spans="2:2" x14ac:dyDescent="0.25">
      <c r="B670" s="67"/>
    </row>
    <row r="671" spans="2:2" x14ac:dyDescent="0.25">
      <c r="B671" s="67"/>
    </row>
    <row r="672" spans="2:2" x14ac:dyDescent="0.25">
      <c r="B672" s="67"/>
    </row>
    <row r="673" spans="2:2" x14ac:dyDescent="0.25">
      <c r="B673" s="67"/>
    </row>
    <row r="674" spans="2:2" x14ac:dyDescent="0.25">
      <c r="B674" s="67"/>
    </row>
    <row r="675" spans="2:2" x14ac:dyDescent="0.25">
      <c r="B675" s="67"/>
    </row>
    <row r="676" spans="2:2" x14ac:dyDescent="0.25">
      <c r="B676" s="67"/>
    </row>
    <row r="677" spans="2:2" x14ac:dyDescent="0.25">
      <c r="B677" s="67"/>
    </row>
    <row r="678" spans="2:2" x14ac:dyDescent="0.25">
      <c r="B678" s="67"/>
    </row>
    <row r="679" spans="2:2" x14ac:dyDescent="0.25">
      <c r="B679" s="67"/>
    </row>
    <row r="680" spans="2:2" x14ac:dyDescent="0.25">
      <c r="B680" s="67"/>
    </row>
    <row r="681" spans="2:2" x14ac:dyDescent="0.25">
      <c r="B681" s="67"/>
    </row>
    <row r="682" spans="2:2" x14ac:dyDescent="0.25">
      <c r="B682" s="67"/>
    </row>
    <row r="683" spans="2:2" x14ac:dyDescent="0.25">
      <c r="B683" s="67"/>
    </row>
    <row r="684" spans="2:2" x14ac:dyDescent="0.25">
      <c r="B684" s="67"/>
    </row>
    <row r="685" spans="2:2" x14ac:dyDescent="0.25">
      <c r="B685" s="67"/>
    </row>
    <row r="686" spans="2:2" x14ac:dyDescent="0.25">
      <c r="B686" s="67"/>
    </row>
    <row r="687" spans="2:2" x14ac:dyDescent="0.25">
      <c r="B687" s="67"/>
    </row>
    <row r="688" spans="2:2" x14ac:dyDescent="0.25">
      <c r="B688" s="67"/>
    </row>
    <row r="689" spans="2:2" x14ac:dyDescent="0.25">
      <c r="B689" s="67"/>
    </row>
    <row r="690" spans="2:2" x14ac:dyDescent="0.25">
      <c r="B690" s="67"/>
    </row>
    <row r="691" spans="2:2" x14ac:dyDescent="0.25">
      <c r="B691" s="67"/>
    </row>
    <row r="692" spans="2:2" x14ac:dyDescent="0.25">
      <c r="B692" s="67"/>
    </row>
    <row r="693" spans="2:2" x14ac:dyDescent="0.25">
      <c r="B693" s="67"/>
    </row>
    <row r="694" spans="2:2" x14ac:dyDescent="0.25">
      <c r="B694" s="67"/>
    </row>
    <row r="695" spans="2:2" x14ac:dyDescent="0.25">
      <c r="B695" s="67"/>
    </row>
    <row r="696" spans="2:2" x14ac:dyDescent="0.25">
      <c r="B696" s="67"/>
    </row>
    <row r="697" spans="2:2" x14ac:dyDescent="0.25">
      <c r="B697" s="67"/>
    </row>
    <row r="698" spans="2:2" x14ac:dyDescent="0.25">
      <c r="B698" s="67"/>
    </row>
    <row r="699" spans="2:2" x14ac:dyDescent="0.25">
      <c r="B699" s="67"/>
    </row>
    <row r="700" spans="2:2" x14ac:dyDescent="0.25">
      <c r="B700" s="67"/>
    </row>
    <row r="701" spans="2:2" x14ac:dyDescent="0.25">
      <c r="B701" s="67"/>
    </row>
    <row r="702" spans="2:2" x14ac:dyDescent="0.25">
      <c r="B702" s="67"/>
    </row>
    <row r="703" spans="2:2" x14ac:dyDescent="0.25">
      <c r="B703" s="67"/>
    </row>
    <row r="704" spans="2:2" x14ac:dyDescent="0.25">
      <c r="B704" s="67"/>
    </row>
    <row r="705" spans="2:2" x14ac:dyDescent="0.25">
      <c r="B705" s="67"/>
    </row>
    <row r="706" spans="2:2" x14ac:dyDescent="0.25">
      <c r="B706" s="67"/>
    </row>
    <row r="707" spans="2:2" x14ac:dyDescent="0.25">
      <c r="B707" s="67"/>
    </row>
    <row r="708" spans="2:2" x14ac:dyDescent="0.25">
      <c r="B708" s="67"/>
    </row>
    <row r="709" spans="2:2" x14ac:dyDescent="0.25">
      <c r="B709" s="67"/>
    </row>
    <row r="710" spans="2:2" x14ac:dyDescent="0.25">
      <c r="B710" s="67"/>
    </row>
    <row r="711" spans="2:2" x14ac:dyDescent="0.25">
      <c r="B711" s="67"/>
    </row>
    <row r="712" spans="2:2" x14ac:dyDescent="0.25">
      <c r="B712" s="67"/>
    </row>
    <row r="713" spans="2:2" x14ac:dyDescent="0.25">
      <c r="B713" s="67"/>
    </row>
    <row r="714" spans="2:2" x14ac:dyDescent="0.25">
      <c r="B714" s="67"/>
    </row>
    <row r="715" spans="2:2" x14ac:dyDescent="0.25">
      <c r="B715" s="67"/>
    </row>
    <row r="716" spans="2:2" x14ac:dyDescent="0.25">
      <c r="B716" s="67"/>
    </row>
    <row r="717" spans="2:2" x14ac:dyDescent="0.25">
      <c r="B717" s="67"/>
    </row>
    <row r="718" spans="2:2" x14ac:dyDescent="0.25">
      <c r="B718" s="67"/>
    </row>
    <row r="719" spans="2:2" x14ac:dyDescent="0.25">
      <c r="B719" s="67"/>
    </row>
    <row r="720" spans="2:2" x14ac:dyDescent="0.25">
      <c r="B720" s="67"/>
    </row>
    <row r="721" spans="2:2" x14ac:dyDescent="0.25">
      <c r="B721" s="67"/>
    </row>
    <row r="722" spans="2:2" x14ac:dyDescent="0.25">
      <c r="B722" s="67"/>
    </row>
    <row r="723" spans="2:2" x14ac:dyDescent="0.25">
      <c r="B723" s="67"/>
    </row>
    <row r="724" spans="2:2" x14ac:dyDescent="0.25">
      <c r="B724" s="67"/>
    </row>
    <row r="725" spans="2:2" x14ac:dyDescent="0.25">
      <c r="B725" s="67"/>
    </row>
    <row r="726" spans="2:2" x14ac:dyDescent="0.25">
      <c r="B726" s="67"/>
    </row>
    <row r="727" spans="2:2" x14ac:dyDescent="0.25">
      <c r="B727" s="67"/>
    </row>
    <row r="728" spans="2:2" x14ac:dyDescent="0.25">
      <c r="B728" s="67"/>
    </row>
    <row r="729" spans="2:2" x14ac:dyDescent="0.25">
      <c r="B729" s="67"/>
    </row>
    <row r="730" spans="2:2" x14ac:dyDescent="0.25">
      <c r="B730" s="67"/>
    </row>
    <row r="731" spans="2:2" x14ac:dyDescent="0.25">
      <c r="B731" s="67"/>
    </row>
    <row r="732" spans="2:2" x14ac:dyDescent="0.25">
      <c r="B732" s="67"/>
    </row>
    <row r="733" spans="2:2" x14ac:dyDescent="0.25">
      <c r="B733" s="67"/>
    </row>
    <row r="734" spans="2:2" x14ac:dyDescent="0.25">
      <c r="B734" s="67"/>
    </row>
    <row r="735" spans="2:2" x14ac:dyDescent="0.25">
      <c r="B735" s="67"/>
    </row>
    <row r="736" spans="2:2" x14ac:dyDescent="0.25">
      <c r="B736" s="67"/>
    </row>
    <row r="737" spans="2:2" x14ac:dyDescent="0.25">
      <c r="B737" s="67"/>
    </row>
    <row r="738" spans="2:2" x14ac:dyDescent="0.25">
      <c r="B738" s="67"/>
    </row>
    <row r="739" spans="2:2" x14ac:dyDescent="0.25">
      <c r="B739" s="67"/>
    </row>
    <row r="740" spans="2:2" x14ac:dyDescent="0.25">
      <c r="B740" s="67"/>
    </row>
    <row r="741" spans="2:2" x14ac:dyDescent="0.25">
      <c r="B741" s="67"/>
    </row>
    <row r="742" spans="2:2" x14ac:dyDescent="0.25">
      <c r="B742" s="67"/>
    </row>
    <row r="743" spans="2:2" x14ac:dyDescent="0.25">
      <c r="B743" s="67"/>
    </row>
    <row r="744" spans="2:2" x14ac:dyDescent="0.25">
      <c r="B744" s="67"/>
    </row>
    <row r="745" spans="2:2" x14ac:dyDescent="0.25">
      <c r="B745" s="67"/>
    </row>
    <row r="746" spans="2:2" x14ac:dyDescent="0.25">
      <c r="B746" s="67"/>
    </row>
    <row r="747" spans="2:2" x14ac:dyDescent="0.25">
      <c r="B747" s="67"/>
    </row>
    <row r="748" spans="2:2" x14ac:dyDescent="0.25">
      <c r="B748" s="67"/>
    </row>
    <row r="749" spans="2:2" x14ac:dyDescent="0.25">
      <c r="B749" s="67"/>
    </row>
    <row r="750" spans="2:2" x14ac:dyDescent="0.25">
      <c r="B750" s="67"/>
    </row>
    <row r="751" spans="2:2" x14ac:dyDescent="0.25">
      <c r="B751" s="67"/>
    </row>
    <row r="752" spans="2:2" x14ac:dyDescent="0.25">
      <c r="B752" s="67"/>
    </row>
    <row r="753" spans="2:2" x14ac:dyDescent="0.25">
      <c r="B753" s="67"/>
    </row>
    <row r="754" spans="2:2" x14ac:dyDescent="0.25">
      <c r="B754" s="67"/>
    </row>
    <row r="755" spans="2:2" x14ac:dyDescent="0.25">
      <c r="B755" s="67"/>
    </row>
    <row r="756" spans="2:2" x14ac:dyDescent="0.25">
      <c r="B756" s="67"/>
    </row>
    <row r="757" spans="2:2" x14ac:dyDescent="0.25">
      <c r="B757" s="67"/>
    </row>
    <row r="758" spans="2:2" x14ac:dyDescent="0.25">
      <c r="B758" s="67"/>
    </row>
    <row r="759" spans="2:2" x14ac:dyDescent="0.25">
      <c r="B759" s="67"/>
    </row>
    <row r="760" spans="2:2" x14ac:dyDescent="0.25">
      <c r="B760" s="67"/>
    </row>
    <row r="761" spans="2:2" x14ac:dyDescent="0.25">
      <c r="B761" s="67"/>
    </row>
    <row r="762" spans="2:2" x14ac:dyDescent="0.25">
      <c r="B762" s="67"/>
    </row>
    <row r="763" spans="2:2" x14ac:dyDescent="0.25">
      <c r="B763" s="67"/>
    </row>
    <row r="764" spans="2:2" x14ac:dyDescent="0.25">
      <c r="B764" s="67"/>
    </row>
    <row r="765" spans="2:2" x14ac:dyDescent="0.25">
      <c r="B765" s="67"/>
    </row>
    <row r="766" spans="2:2" x14ac:dyDescent="0.25">
      <c r="B766" s="67"/>
    </row>
    <row r="767" spans="2:2" x14ac:dyDescent="0.25">
      <c r="B767" s="67"/>
    </row>
    <row r="768" spans="2:2" x14ac:dyDescent="0.25">
      <c r="B768" s="67"/>
    </row>
    <row r="769" spans="2:2" x14ac:dyDescent="0.25">
      <c r="B769" s="67"/>
    </row>
    <row r="770" spans="2:2" x14ac:dyDescent="0.25">
      <c r="B770" s="67"/>
    </row>
    <row r="771" spans="2:2" x14ac:dyDescent="0.25">
      <c r="B771" s="67"/>
    </row>
    <row r="772" spans="2:2" x14ac:dyDescent="0.25">
      <c r="B772" s="67"/>
    </row>
    <row r="773" spans="2:2" x14ac:dyDescent="0.25">
      <c r="B773" s="67"/>
    </row>
    <row r="774" spans="2:2" x14ac:dyDescent="0.25">
      <c r="B774" s="67"/>
    </row>
    <row r="775" spans="2:2" x14ac:dyDescent="0.25">
      <c r="B775" s="67"/>
    </row>
    <row r="776" spans="2:2" x14ac:dyDescent="0.25">
      <c r="B776" s="67"/>
    </row>
    <row r="777" spans="2:2" x14ac:dyDescent="0.25">
      <c r="B777" s="67"/>
    </row>
    <row r="778" spans="2:2" x14ac:dyDescent="0.25">
      <c r="B778" s="67"/>
    </row>
    <row r="779" spans="2:2" x14ac:dyDescent="0.25">
      <c r="B779" s="67"/>
    </row>
    <row r="780" spans="2:2" x14ac:dyDescent="0.25">
      <c r="B780" s="67"/>
    </row>
    <row r="781" spans="2:2" x14ac:dyDescent="0.25">
      <c r="B781" s="67"/>
    </row>
    <row r="782" spans="2:2" x14ac:dyDescent="0.25">
      <c r="B782" s="67"/>
    </row>
    <row r="783" spans="2:2" x14ac:dyDescent="0.25">
      <c r="B783" s="67"/>
    </row>
    <row r="784" spans="2:2" x14ac:dyDescent="0.25">
      <c r="B784" s="67"/>
    </row>
    <row r="785" spans="2:2" x14ac:dyDescent="0.25">
      <c r="B785" s="67"/>
    </row>
    <row r="786" spans="2:2" x14ac:dyDescent="0.25">
      <c r="B786" s="67"/>
    </row>
    <row r="787" spans="2:2" x14ac:dyDescent="0.25">
      <c r="B787" s="67"/>
    </row>
    <row r="788" spans="2:2" x14ac:dyDescent="0.25">
      <c r="B788" s="67"/>
    </row>
    <row r="789" spans="2:2" x14ac:dyDescent="0.25">
      <c r="B789" s="67"/>
    </row>
    <row r="790" spans="2:2" x14ac:dyDescent="0.25">
      <c r="B790" s="67"/>
    </row>
    <row r="791" spans="2:2" x14ac:dyDescent="0.25">
      <c r="B791" s="67"/>
    </row>
    <row r="792" spans="2:2" x14ac:dyDescent="0.25">
      <c r="B792" s="67"/>
    </row>
  </sheetData>
  <conditionalFormatting sqref="K81:K119">
    <cfRule type="cellIs" dxfId="8" priority="3" operator="equal">
      <formula>"Grand Total"</formula>
    </cfRule>
  </conditionalFormatting>
  <conditionalFormatting sqref="L7:S127">
    <cfRule type="expression" dxfId="7" priority="1">
      <formula>($L7&lt;&gt;"")*($M7="")*((L$7&lt;&gt;"")+(L$8&lt;&gt;""))</formula>
    </cfRule>
  </conditionalFormatting>
  <dataValidations count="5">
    <dataValidation type="list" allowBlank="1" showInputMessage="1" showErrorMessage="1" sqref="L4" xr:uid="{B786081E-4170-3246-9F20-4FF711CE86F4}">
      <formula1>"0,1,2,3"</formula1>
    </dataValidation>
    <dataValidation type="list" allowBlank="1" showInputMessage="1" showErrorMessage="1" sqref="M4" xr:uid="{A4D12BF9-2539-D344-8A26-B7093F4F0CFD}">
      <formula1>"0,1,2,-1,-2"</formula1>
    </dataValidation>
    <dataValidation type="list" allowBlank="1" showInputMessage="1" showErrorMessage="1" sqref="N4" xr:uid="{9CEE0B69-C17D-764E-A503-93A6B4D6831F}">
      <formula1>_xlfn.ANCHORARRAY($AI$4)</formula1>
    </dataValidation>
    <dataValidation type="list" allowBlank="1" showInputMessage="1" showErrorMessage="1" sqref="O4" xr:uid="{8654A5C3-27DF-1847-9109-EB6E2FA7F19E}">
      <formula1>$B$7:$I$7</formula1>
    </dataValidation>
    <dataValidation type="list" allowBlank="1" showInputMessage="1" showErrorMessage="1" sqref="P4" xr:uid="{7A40D55A-8444-B44C-B249-BFE1891889E4}">
      <formula1>_xlfn.ANCHORARRAY($AJ$3)</formula1>
    </dataValidation>
  </dataValidations>
  <hyperlinks>
    <hyperlink ref="I3" location="FilterDemo!A1" display="Go to Filter Demo" xr:uid="{AB148766-A172-1B4F-9374-D815CDECDE29}"/>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A90E-80E1-4EF3-AFCC-E1E8675A8295}">
  <sheetPr codeName="Sheet5">
    <tabColor theme="7"/>
  </sheetPr>
  <dimension ref="A1:AG788"/>
  <sheetViews>
    <sheetView showGridLines="0" workbookViewId="0">
      <pane ySplit="1" topLeftCell="A2" activePane="bottomLeft" state="frozen"/>
      <selection pane="bottomLeft" activeCell="L11" sqref="L11"/>
    </sheetView>
  </sheetViews>
  <sheetFormatPr baseColWidth="10" defaultColWidth="8.83203125" defaultRowHeight="19" x14ac:dyDescent="0.25"/>
  <cols>
    <col min="1" max="1" width="8.83203125" style="17"/>
    <col min="2" max="2" width="11" style="17" bestFit="1" customWidth="1"/>
    <col min="3" max="3" width="12.1640625" style="17" customWidth="1"/>
    <col min="4" max="5" width="15.5" style="17" customWidth="1"/>
    <col min="6" max="6" width="15.6640625" style="17" customWidth="1"/>
    <col min="7" max="7" width="18.6640625" style="17" bestFit="1" customWidth="1"/>
    <col min="8" max="9" width="10" style="17" customWidth="1"/>
    <col min="10" max="10" width="9" style="17" bestFit="1" customWidth="1"/>
    <col min="11" max="11" width="11.83203125" style="17" bestFit="1" customWidth="1"/>
    <col min="12" max="12" width="18.83203125" style="17" customWidth="1"/>
    <col min="13" max="13" width="14" style="17" customWidth="1"/>
    <col min="14" max="14" width="13.1640625" style="17" customWidth="1"/>
    <col min="15" max="15" width="13.6640625" style="17" customWidth="1"/>
    <col min="16" max="16384" width="8.83203125" style="17"/>
  </cols>
  <sheetData>
    <row r="1" spans="1:33" customFormat="1" ht="32" x14ac:dyDescent="0.4">
      <c r="A1" s="36" t="s">
        <v>169</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3" spans="1:33" x14ac:dyDescent="0.25">
      <c r="B3" s="42" t="s">
        <v>10</v>
      </c>
      <c r="C3" s="42" t="s">
        <v>55</v>
      </c>
      <c r="D3" s="42" t="s">
        <v>11</v>
      </c>
      <c r="E3" s="42" t="s">
        <v>160</v>
      </c>
      <c r="F3" s="42" t="s">
        <v>58</v>
      </c>
      <c r="G3" s="42" t="s">
        <v>56</v>
      </c>
      <c r="H3" s="42" t="s">
        <v>57</v>
      </c>
      <c r="I3" s="42" t="s">
        <v>12</v>
      </c>
    </row>
    <row r="4" spans="1:33" x14ac:dyDescent="0.25">
      <c r="B4" s="67">
        <v>44200</v>
      </c>
      <c r="C4" s="17" t="s">
        <v>82</v>
      </c>
      <c r="D4" s="17" t="s">
        <v>59</v>
      </c>
      <c r="E4" s="17" t="s">
        <v>30</v>
      </c>
      <c r="F4" s="17" t="s">
        <v>62</v>
      </c>
      <c r="G4" s="17" t="s">
        <v>76</v>
      </c>
      <c r="H4" s="46">
        <v>25</v>
      </c>
      <c r="I4" s="46">
        <v>20</v>
      </c>
      <c r="K4" s="17" t="str" cm="1">
        <f t="array" ref="K4:O76">_xlfn.GROUPBY(_xlfn.CHOOSECOLS(SalesReps[#All],2,4),
SalesReps[[#All],[Sales ($)]],_xlfn.HSTACK(_xleta.SUM,_xleta.MIN,_xleta.MAX),3,2)</f>
        <v/>
      </c>
      <c r="L4" s="17" t="str">
        <v/>
      </c>
      <c r="M4" s="17" t="str">
        <v>SUM</v>
      </c>
      <c r="N4" s="17" t="str">
        <v>MIN</v>
      </c>
      <c r="O4" s="17" t="str">
        <v>MAX</v>
      </c>
    </row>
    <row r="5" spans="1:33" x14ac:dyDescent="0.25">
      <c r="B5" s="67">
        <v>44201</v>
      </c>
      <c r="C5" s="17" t="s">
        <v>83</v>
      </c>
      <c r="D5" s="17" t="s">
        <v>60</v>
      </c>
      <c r="E5" s="17" t="s">
        <v>161</v>
      </c>
      <c r="F5" s="17" t="s">
        <v>63</v>
      </c>
      <c r="G5" s="17" t="s">
        <v>80</v>
      </c>
      <c r="H5" s="46">
        <v>10</v>
      </c>
      <c r="I5" s="46">
        <v>19</v>
      </c>
      <c r="K5" s="17" t="str">
        <v>Sales Rep</v>
      </c>
      <c r="L5" s="17" t="str">
        <v>Country</v>
      </c>
      <c r="M5" s="17" t="str">
        <v>Sales ($)</v>
      </c>
      <c r="N5" s="17" t="str">
        <v>Sales ($)</v>
      </c>
      <c r="O5" s="17" t="str">
        <v>Sales ($)</v>
      </c>
    </row>
    <row r="6" spans="1:33" x14ac:dyDescent="0.25">
      <c r="B6" s="67">
        <v>44204</v>
      </c>
      <c r="C6" s="17" t="s">
        <v>84</v>
      </c>
      <c r="D6" s="17" t="s">
        <v>13</v>
      </c>
      <c r="E6" s="17" t="s">
        <v>28</v>
      </c>
      <c r="F6" s="17" t="s">
        <v>63</v>
      </c>
      <c r="G6" s="17" t="s">
        <v>75</v>
      </c>
      <c r="H6" s="46">
        <v>30</v>
      </c>
      <c r="I6" s="46">
        <v>12</v>
      </c>
      <c r="K6" s="17" t="str">
        <v>Alex</v>
      </c>
      <c r="L6" s="17" t="str">
        <v>Brazil</v>
      </c>
      <c r="M6" s="17">
        <v>33</v>
      </c>
      <c r="N6" s="17">
        <v>2</v>
      </c>
      <c r="O6" s="17">
        <v>11</v>
      </c>
    </row>
    <row r="7" spans="1:33" x14ac:dyDescent="0.25">
      <c r="B7" s="67">
        <v>44210</v>
      </c>
      <c r="C7" s="17" t="s">
        <v>82</v>
      </c>
      <c r="D7" s="17" t="s">
        <v>59</v>
      </c>
      <c r="E7" s="17" t="s">
        <v>30</v>
      </c>
      <c r="F7" s="17" t="s">
        <v>62</v>
      </c>
      <c r="G7" s="17" t="s">
        <v>81</v>
      </c>
      <c r="H7" s="46">
        <v>15</v>
      </c>
      <c r="I7" s="46">
        <v>15</v>
      </c>
      <c r="K7" s="17" t="str">
        <v>Alex</v>
      </c>
      <c r="L7" s="17" t="str">
        <v>France</v>
      </c>
      <c r="M7" s="17">
        <v>20</v>
      </c>
      <c r="N7" s="17">
        <v>20</v>
      </c>
      <c r="O7" s="17">
        <v>20</v>
      </c>
    </row>
    <row r="8" spans="1:33" x14ac:dyDescent="0.25">
      <c r="B8" s="67">
        <v>44211</v>
      </c>
      <c r="C8" s="17" t="s">
        <v>85</v>
      </c>
      <c r="D8" s="17" t="s">
        <v>71</v>
      </c>
      <c r="E8" s="17" t="s">
        <v>162</v>
      </c>
      <c r="F8" s="17" t="s">
        <v>67</v>
      </c>
      <c r="G8" s="17" t="s">
        <v>80</v>
      </c>
      <c r="H8" s="46">
        <v>20</v>
      </c>
      <c r="I8" s="46">
        <v>19</v>
      </c>
      <c r="K8" s="17" t="str">
        <v>Alex</v>
      </c>
      <c r="L8" s="17" t="str">
        <v>Germany</v>
      </c>
      <c r="M8" s="17">
        <v>64</v>
      </c>
      <c r="N8" s="17">
        <v>6</v>
      </c>
      <c r="O8" s="17">
        <v>17</v>
      </c>
    </row>
    <row r="9" spans="1:33" x14ac:dyDescent="0.25">
      <c r="B9" s="67">
        <v>44212</v>
      </c>
      <c r="C9" s="17" t="s">
        <v>84</v>
      </c>
      <c r="D9" s="17" t="s">
        <v>13</v>
      </c>
      <c r="E9" s="17" t="s">
        <v>28</v>
      </c>
      <c r="F9" s="17" t="s">
        <v>63</v>
      </c>
      <c r="G9" s="17" t="s">
        <v>81</v>
      </c>
      <c r="H9" s="46">
        <v>15</v>
      </c>
      <c r="I9" s="46">
        <v>10</v>
      </c>
      <c r="K9" s="17" t="str">
        <v>Alex</v>
      </c>
      <c r="L9" s="17" t="str">
        <v>Italy</v>
      </c>
      <c r="M9" s="17">
        <v>101</v>
      </c>
      <c r="N9" s="17">
        <v>2</v>
      </c>
      <c r="O9" s="17">
        <v>20</v>
      </c>
    </row>
    <row r="10" spans="1:33" x14ac:dyDescent="0.25">
      <c r="B10" s="67">
        <v>44215</v>
      </c>
      <c r="C10" s="17" t="s">
        <v>82</v>
      </c>
      <c r="D10" s="17" t="s">
        <v>71</v>
      </c>
      <c r="E10" s="17" t="s">
        <v>162</v>
      </c>
      <c r="F10" s="17" t="s">
        <v>67</v>
      </c>
      <c r="G10" s="17" t="s">
        <v>80</v>
      </c>
      <c r="H10" s="46">
        <v>25</v>
      </c>
      <c r="I10" s="46">
        <v>20</v>
      </c>
      <c r="K10" s="17" t="str">
        <v>Alex</v>
      </c>
      <c r="L10" s="17" t="str">
        <v>Japan</v>
      </c>
      <c r="M10" s="17">
        <v>47</v>
      </c>
      <c r="N10" s="17">
        <v>5</v>
      </c>
      <c r="O10" s="17">
        <v>20</v>
      </c>
    </row>
    <row r="11" spans="1:33" x14ac:dyDescent="0.25">
      <c r="B11" s="67">
        <v>44219</v>
      </c>
      <c r="C11" s="17" t="s">
        <v>86</v>
      </c>
      <c r="D11" s="17" t="s">
        <v>70</v>
      </c>
      <c r="E11" s="17" t="s">
        <v>162</v>
      </c>
      <c r="F11" s="17" t="s">
        <v>67</v>
      </c>
      <c r="G11" s="17" t="s">
        <v>81</v>
      </c>
      <c r="H11" s="46">
        <v>25</v>
      </c>
      <c r="I11" s="46">
        <v>18</v>
      </c>
      <c r="K11" s="17" t="str">
        <v>Alex</v>
      </c>
      <c r="L11" s="17" t="str">
        <v>Nigeria</v>
      </c>
      <c r="M11" s="17">
        <v>106</v>
      </c>
      <c r="N11" s="17">
        <v>2</v>
      </c>
      <c r="O11" s="17">
        <v>20</v>
      </c>
    </row>
    <row r="12" spans="1:33" x14ac:dyDescent="0.25">
      <c r="B12" s="67">
        <v>44222</v>
      </c>
      <c r="C12" s="17" t="s">
        <v>85</v>
      </c>
      <c r="D12" s="17" t="s">
        <v>13</v>
      </c>
      <c r="E12" s="17" t="s">
        <v>28</v>
      </c>
      <c r="F12" s="17" t="s">
        <v>63</v>
      </c>
      <c r="G12" s="17" t="s">
        <v>77</v>
      </c>
      <c r="H12" s="46">
        <v>0</v>
      </c>
      <c r="I12" s="46">
        <v>13</v>
      </c>
      <c r="K12" s="17" t="str">
        <v>Alex</v>
      </c>
      <c r="L12" s="17" t="str">
        <v>United Kingdom</v>
      </c>
      <c r="M12" s="17">
        <v>28</v>
      </c>
      <c r="N12" s="17">
        <v>4</v>
      </c>
      <c r="O12" s="17">
        <v>10</v>
      </c>
    </row>
    <row r="13" spans="1:33" x14ac:dyDescent="0.25">
      <c r="B13" s="67">
        <v>44223</v>
      </c>
      <c r="C13" s="17" t="s">
        <v>87</v>
      </c>
      <c r="D13" s="17" t="s">
        <v>15</v>
      </c>
      <c r="E13" s="17" t="s">
        <v>161</v>
      </c>
      <c r="F13" s="17" t="s">
        <v>63</v>
      </c>
      <c r="G13" s="17" t="s">
        <v>78</v>
      </c>
      <c r="H13" s="46">
        <v>10</v>
      </c>
      <c r="I13" s="46">
        <v>18</v>
      </c>
      <c r="K13" s="17" t="str">
        <v>Alex</v>
      </c>
      <c r="L13" s="17" t="str">
        <v>United States</v>
      </c>
      <c r="M13" s="17">
        <v>149</v>
      </c>
      <c r="N13" s="17">
        <v>2</v>
      </c>
      <c r="O13" s="17">
        <v>27</v>
      </c>
    </row>
    <row r="14" spans="1:33" x14ac:dyDescent="0.25">
      <c r="B14" s="67">
        <v>44226</v>
      </c>
      <c r="C14" s="17" t="s">
        <v>85</v>
      </c>
      <c r="D14" s="17" t="s">
        <v>64</v>
      </c>
      <c r="E14" s="17" t="s">
        <v>164</v>
      </c>
      <c r="F14" s="17" t="s">
        <v>65</v>
      </c>
      <c r="G14" s="17" t="s">
        <v>79</v>
      </c>
      <c r="H14" s="46">
        <v>5</v>
      </c>
      <c r="I14" s="46">
        <v>12</v>
      </c>
      <c r="K14" s="17" t="str">
        <v>Alex</v>
      </c>
      <c r="L14" s="17" t="str">
        <v/>
      </c>
      <c r="M14" s="17">
        <v>548</v>
      </c>
      <c r="N14" s="17">
        <v>2</v>
      </c>
      <c r="O14" s="17">
        <v>27</v>
      </c>
    </row>
    <row r="15" spans="1:33" x14ac:dyDescent="0.25">
      <c r="B15" s="67">
        <v>44226</v>
      </c>
      <c r="C15" s="17" t="s">
        <v>88</v>
      </c>
      <c r="D15" s="17" t="s">
        <v>43</v>
      </c>
      <c r="E15" s="17" t="s">
        <v>163</v>
      </c>
      <c r="F15" s="17" t="s">
        <v>63</v>
      </c>
      <c r="G15" s="17" t="s">
        <v>77</v>
      </c>
      <c r="H15" s="46">
        <v>20</v>
      </c>
      <c r="I15" s="46">
        <v>18</v>
      </c>
      <c r="K15" s="17" t="str">
        <v>Barbie</v>
      </c>
      <c r="L15" s="17" t="str">
        <v>Brazil</v>
      </c>
      <c r="M15" s="17">
        <v>27</v>
      </c>
      <c r="N15" s="17">
        <v>2</v>
      </c>
      <c r="O15" s="17">
        <v>19</v>
      </c>
    </row>
    <row r="16" spans="1:33" x14ac:dyDescent="0.25">
      <c r="B16" s="67">
        <v>44230</v>
      </c>
      <c r="C16" s="17" t="s">
        <v>88</v>
      </c>
      <c r="D16" s="17" t="s">
        <v>13</v>
      </c>
      <c r="E16" s="17" t="s">
        <v>28</v>
      </c>
      <c r="F16" s="17" t="s">
        <v>63</v>
      </c>
      <c r="G16" s="17" t="s">
        <v>77</v>
      </c>
      <c r="H16" s="46">
        <v>5</v>
      </c>
      <c r="I16" s="46">
        <v>15</v>
      </c>
      <c r="K16" s="17" t="str">
        <v>Barbie</v>
      </c>
      <c r="L16" s="17" t="str">
        <v>France</v>
      </c>
      <c r="M16" s="17">
        <v>37</v>
      </c>
      <c r="N16" s="17">
        <v>4</v>
      </c>
      <c r="O16" s="17">
        <v>16</v>
      </c>
    </row>
    <row r="17" spans="2:15" x14ac:dyDescent="0.25">
      <c r="B17" s="67">
        <v>44230</v>
      </c>
      <c r="C17" s="17" t="s">
        <v>86</v>
      </c>
      <c r="D17" s="17" t="s">
        <v>71</v>
      </c>
      <c r="E17" s="17" t="s">
        <v>162</v>
      </c>
      <c r="F17" s="17" t="s">
        <v>67</v>
      </c>
      <c r="G17" s="17" t="s">
        <v>75</v>
      </c>
      <c r="H17" s="46">
        <v>10</v>
      </c>
      <c r="I17" s="46">
        <v>14</v>
      </c>
      <c r="K17" s="17" t="str">
        <v>Barbie</v>
      </c>
      <c r="L17" s="17" t="str">
        <v>Germany</v>
      </c>
      <c r="M17" s="17">
        <v>37</v>
      </c>
      <c r="N17" s="17">
        <v>11</v>
      </c>
      <c r="O17" s="17">
        <v>14</v>
      </c>
    </row>
    <row r="18" spans="2:15" x14ac:dyDescent="0.25">
      <c r="B18" s="67">
        <v>44243</v>
      </c>
      <c r="C18" s="17" t="s">
        <v>87</v>
      </c>
      <c r="D18" s="17" t="s">
        <v>60</v>
      </c>
      <c r="E18" s="17" t="s">
        <v>161</v>
      </c>
      <c r="F18" s="17" t="s">
        <v>63</v>
      </c>
      <c r="G18" s="17" t="s">
        <v>81</v>
      </c>
      <c r="H18" s="46">
        <v>15</v>
      </c>
      <c r="I18" s="46">
        <v>16</v>
      </c>
      <c r="K18" s="17" t="str">
        <v>Barbie</v>
      </c>
      <c r="L18" s="17" t="str">
        <v>Italy</v>
      </c>
      <c r="M18" s="17">
        <v>71</v>
      </c>
      <c r="N18" s="17">
        <v>2</v>
      </c>
      <c r="O18" s="17">
        <v>16</v>
      </c>
    </row>
    <row r="19" spans="2:15" x14ac:dyDescent="0.25">
      <c r="B19" s="67">
        <v>44243</v>
      </c>
      <c r="C19" s="17" t="s">
        <v>83</v>
      </c>
      <c r="D19" s="17" t="s">
        <v>13</v>
      </c>
      <c r="E19" s="17" t="s">
        <v>28</v>
      </c>
      <c r="F19" s="17" t="s">
        <v>63</v>
      </c>
      <c r="G19" s="17" t="s">
        <v>77</v>
      </c>
      <c r="H19" s="46">
        <v>25</v>
      </c>
      <c r="I19" s="46">
        <v>14</v>
      </c>
      <c r="K19" s="17" t="str">
        <v>Barbie</v>
      </c>
      <c r="L19" s="17" t="str">
        <v>Japan</v>
      </c>
      <c r="M19" s="17">
        <v>31</v>
      </c>
      <c r="N19" s="17">
        <v>7</v>
      </c>
      <c r="O19" s="17">
        <v>13</v>
      </c>
    </row>
    <row r="20" spans="2:15" x14ac:dyDescent="0.25">
      <c r="B20" s="67">
        <v>44245</v>
      </c>
      <c r="C20" s="17" t="s">
        <v>86</v>
      </c>
      <c r="D20" s="17" t="s">
        <v>71</v>
      </c>
      <c r="E20" s="17" t="s">
        <v>162</v>
      </c>
      <c r="F20" s="17" t="s">
        <v>67</v>
      </c>
      <c r="G20" s="17" t="s">
        <v>81</v>
      </c>
      <c r="H20" s="46">
        <v>10</v>
      </c>
      <c r="I20" s="46">
        <v>12</v>
      </c>
      <c r="K20" s="17" t="str">
        <v>Barbie</v>
      </c>
      <c r="L20" s="17" t="str">
        <v>Nigeria</v>
      </c>
      <c r="M20" s="17">
        <v>112</v>
      </c>
      <c r="N20" s="17">
        <v>3</v>
      </c>
      <c r="O20" s="17">
        <v>20</v>
      </c>
    </row>
    <row r="21" spans="2:15" x14ac:dyDescent="0.25">
      <c r="B21" s="67">
        <v>44246</v>
      </c>
      <c r="C21" s="17" t="s">
        <v>84</v>
      </c>
      <c r="D21" s="17" t="s">
        <v>64</v>
      </c>
      <c r="E21" s="17" t="s">
        <v>164</v>
      </c>
      <c r="F21" s="17" t="s">
        <v>65</v>
      </c>
      <c r="G21" s="17" t="s">
        <v>79</v>
      </c>
      <c r="H21" s="46">
        <v>15</v>
      </c>
      <c r="I21" s="46">
        <v>3</v>
      </c>
      <c r="K21" s="17" t="str">
        <v>Barbie</v>
      </c>
      <c r="L21" s="17" t="str">
        <v>United Kingdom</v>
      </c>
      <c r="M21" s="17">
        <v>82</v>
      </c>
      <c r="N21" s="17">
        <v>2</v>
      </c>
      <c r="O21" s="17">
        <v>16</v>
      </c>
    </row>
    <row r="22" spans="2:15" x14ac:dyDescent="0.25">
      <c r="B22" s="67">
        <v>44246</v>
      </c>
      <c r="C22" s="17" t="s">
        <v>87</v>
      </c>
      <c r="D22" s="17" t="s">
        <v>17</v>
      </c>
      <c r="E22" s="17" t="s">
        <v>27</v>
      </c>
      <c r="F22" s="17" t="s">
        <v>61</v>
      </c>
      <c r="G22" s="17" t="s">
        <v>76</v>
      </c>
      <c r="H22" s="46">
        <v>25</v>
      </c>
      <c r="I22" s="46">
        <v>5</v>
      </c>
      <c r="K22" s="17" t="str">
        <v>Barbie</v>
      </c>
      <c r="L22" s="17" t="str">
        <v>United States</v>
      </c>
      <c r="M22" s="17">
        <v>117</v>
      </c>
      <c r="N22" s="17">
        <v>4</v>
      </c>
      <c r="O22" s="17">
        <v>20</v>
      </c>
    </row>
    <row r="23" spans="2:15" x14ac:dyDescent="0.25">
      <c r="B23" s="67">
        <v>44247</v>
      </c>
      <c r="C23" s="17" t="s">
        <v>82</v>
      </c>
      <c r="D23" s="17" t="s">
        <v>15</v>
      </c>
      <c r="E23" s="17" t="s">
        <v>161</v>
      </c>
      <c r="F23" s="17" t="s">
        <v>63</v>
      </c>
      <c r="G23" s="17" t="s">
        <v>76</v>
      </c>
      <c r="H23" s="46">
        <v>10</v>
      </c>
      <c r="I23" s="46">
        <v>16</v>
      </c>
      <c r="K23" s="17" t="str">
        <v>Barbie</v>
      </c>
      <c r="L23" s="17" t="str">
        <v/>
      </c>
      <c r="M23" s="17">
        <v>514</v>
      </c>
      <c r="N23" s="17">
        <v>2</v>
      </c>
      <c r="O23" s="17">
        <v>20</v>
      </c>
    </row>
    <row r="24" spans="2:15" x14ac:dyDescent="0.25">
      <c r="B24" s="67">
        <v>44248</v>
      </c>
      <c r="C24" s="17" t="s">
        <v>88</v>
      </c>
      <c r="D24" s="17" t="s">
        <v>68</v>
      </c>
      <c r="E24" s="17" t="s">
        <v>162</v>
      </c>
      <c r="F24" s="17" t="s">
        <v>67</v>
      </c>
      <c r="G24" s="17" t="s">
        <v>76</v>
      </c>
      <c r="H24" s="46">
        <v>10</v>
      </c>
      <c r="I24" s="46">
        <v>12</v>
      </c>
      <c r="K24" s="17" t="str">
        <v>Charlie</v>
      </c>
      <c r="L24" s="17" t="str">
        <v>Brazil</v>
      </c>
      <c r="M24" s="17">
        <v>75</v>
      </c>
      <c r="N24" s="17">
        <v>5</v>
      </c>
      <c r="O24" s="17">
        <v>19</v>
      </c>
    </row>
    <row r="25" spans="2:15" x14ac:dyDescent="0.25">
      <c r="B25" s="67">
        <v>44248</v>
      </c>
      <c r="C25" s="17" t="s">
        <v>82</v>
      </c>
      <c r="D25" s="17" t="s">
        <v>60</v>
      </c>
      <c r="E25" s="17" t="s">
        <v>161</v>
      </c>
      <c r="F25" s="17" t="s">
        <v>63</v>
      </c>
      <c r="G25" s="17" t="s">
        <v>80</v>
      </c>
      <c r="H25" s="46">
        <v>10</v>
      </c>
      <c r="I25" s="46">
        <v>2</v>
      </c>
      <c r="K25" s="17" t="str">
        <v>Charlie</v>
      </c>
      <c r="L25" s="17" t="str">
        <v>France</v>
      </c>
      <c r="M25" s="17">
        <v>40</v>
      </c>
      <c r="N25" s="17">
        <v>20</v>
      </c>
      <c r="O25" s="17">
        <v>20</v>
      </c>
    </row>
    <row r="26" spans="2:15" x14ac:dyDescent="0.25">
      <c r="B26" s="67">
        <v>44252</v>
      </c>
      <c r="C26" s="17" t="s">
        <v>86</v>
      </c>
      <c r="D26" s="17" t="s">
        <v>59</v>
      </c>
      <c r="E26" s="17" t="s">
        <v>30</v>
      </c>
      <c r="F26" s="17" t="s">
        <v>62</v>
      </c>
      <c r="G26" s="17" t="s">
        <v>81</v>
      </c>
      <c r="H26" s="46">
        <v>20</v>
      </c>
      <c r="I26" s="46">
        <v>14</v>
      </c>
      <c r="K26" s="17" t="str">
        <v>Charlie</v>
      </c>
      <c r="L26" s="17" t="str">
        <v>Germany</v>
      </c>
      <c r="M26" s="17">
        <v>42</v>
      </c>
      <c r="N26" s="17">
        <v>4</v>
      </c>
      <c r="O26" s="17">
        <v>20</v>
      </c>
    </row>
    <row r="27" spans="2:15" x14ac:dyDescent="0.25">
      <c r="B27" s="67">
        <v>44265</v>
      </c>
      <c r="C27" s="17" t="s">
        <v>85</v>
      </c>
      <c r="D27" s="17" t="s">
        <v>17</v>
      </c>
      <c r="E27" s="17" t="s">
        <v>27</v>
      </c>
      <c r="F27" s="17" t="s">
        <v>61</v>
      </c>
      <c r="G27" s="17" t="s">
        <v>72</v>
      </c>
      <c r="H27" s="46">
        <v>5</v>
      </c>
      <c r="I27" s="46">
        <v>17</v>
      </c>
      <c r="K27" s="17" t="str">
        <v>Charlie</v>
      </c>
      <c r="L27" s="17" t="str">
        <v>Italy</v>
      </c>
      <c r="M27" s="17">
        <v>33</v>
      </c>
      <c r="N27" s="17">
        <v>16</v>
      </c>
      <c r="O27" s="17">
        <v>17</v>
      </c>
    </row>
    <row r="28" spans="2:15" x14ac:dyDescent="0.25">
      <c r="B28" s="67">
        <v>44265</v>
      </c>
      <c r="C28" s="17" t="s">
        <v>87</v>
      </c>
      <c r="D28" s="17" t="s">
        <v>59</v>
      </c>
      <c r="E28" s="17" t="s">
        <v>30</v>
      </c>
      <c r="F28" s="17" t="s">
        <v>62</v>
      </c>
      <c r="G28" s="17" t="s">
        <v>75</v>
      </c>
      <c r="H28" s="46">
        <v>0</v>
      </c>
      <c r="I28" s="46">
        <v>25</v>
      </c>
      <c r="K28" s="17" t="str">
        <v>Charlie</v>
      </c>
      <c r="L28" s="17" t="str">
        <v>Japan</v>
      </c>
      <c r="M28" s="17">
        <v>38</v>
      </c>
      <c r="N28" s="17">
        <v>4</v>
      </c>
      <c r="O28" s="17">
        <v>18</v>
      </c>
    </row>
    <row r="29" spans="2:15" x14ac:dyDescent="0.25">
      <c r="B29" s="67">
        <v>44265</v>
      </c>
      <c r="C29" s="17" t="s">
        <v>88</v>
      </c>
      <c r="D29" s="17" t="s">
        <v>43</v>
      </c>
      <c r="E29" s="17" t="s">
        <v>163</v>
      </c>
      <c r="F29" s="17" t="s">
        <v>63</v>
      </c>
      <c r="G29" s="17" t="s">
        <v>73</v>
      </c>
      <c r="H29" s="46">
        <v>20</v>
      </c>
      <c r="I29" s="46">
        <v>4</v>
      </c>
      <c r="K29" s="17" t="str">
        <v>Charlie</v>
      </c>
      <c r="L29" s="17" t="str">
        <v>Nigeria</v>
      </c>
      <c r="M29" s="17">
        <v>82</v>
      </c>
      <c r="N29" s="17">
        <v>2</v>
      </c>
      <c r="O29" s="17">
        <v>18</v>
      </c>
    </row>
    <row r="30" spans="2:15" x14ac:dyDescent="0.25">
      <c r="B30" s="67">
        <v>44268</v>
      </c>
      <c r="C30" s="17" t="s">
        <v>84</v>
      </c>
      <c r="D30" s="17" t="s">
        <v>13</v>
      </c>
      <c r="E30" s="17" t="s">
        <v>28</v>
      </c>
      <c r="F30" s="17" t="s">
        <v>63</v>
      </c>
      <c r="G30" s="17" t="s">
        <v>72</v>
      </c>
      <c r="H30" s="46">
        <v>20</v>
      </c>
      <c r="I30" s="46">
        <v>8</v>
      </c>
      <c r="K30" s="17" t="str">
        <v>Charlie</v>
      </c>
      <c r="L30" s="17" t="str">
        <v>United Kingdom</v>
      </c>
      <c r="M30" s="17">
        <v>52</v>
      </c>
      <c r="N30" s="17">
        <v>7</v>
      </c>
      <c r="O30" s="17">
        <v>18</v>
      </c>
    </row>
    <row r="31" spans="2:15" x14ac:dyDescent="0.25">
      <c r="B31" s="67">
        <v>44272</v>
      </c>
      <c r="C31" s="17" t="s">
        <v>89</v>
      </c>
      <c r="D31" s="17" t="s">
        <v>64</v>
      </c>
      <c r="E31" s="17" t="s">
        <v>164</v>
      </c>
      <c r="F31" s="17" t="s">
        <v>65</v>
      </c>
      <c r="G31" s="17" t="s">
        <v>73</v>
      </c>
      <c r="H31" s="46">
        <v>20</v>
      </c>
      <c r="I31" s="46">
        <v>11</v>
      </c>
      <c r="K31" s="17" t="str">
        <v>Charlie</v>
      </c>
      <c r="L31" s="17" t="str">
        <v>United States</v>
      </c>
      <c r="M31" s="17">
        <v>70</v>
      </c>
      <c r="N31" s="17">
        <v>4</v>
      </c>
      <c r="O31" s="17">
        <v>16</v>
      </c>
    </row>
    <row r="32" spans="2:15" x14ac:dyDescent="0.25">
      <c r="B32" s="67">
        <v>44276</v>
      </c>
      <c r="C32" s="17" t="s">
        <v>84</v>
      </c>
      <c r="D32" s="17" t="s">
        <v>59</v>
      </c>
      <c r="E32" s="17" t="s">
        <v>30</v>
      </c>
      <c r="F32" s="17" t="s">
        <v>62</v>
      </c>
      <c r="G32" s="17" t="s">
        <v>80</v>
      </c>
      <c r="H32" s="46">
        <v>5</v>
      </c>
      <c r="I32" s="46">
        <v>13</v>
      </c>
      <c r="K32" s="17" t="str">
        <v>Charlie</v>
      </c>
      <c r="L32" s="17" t="str">
        <v/>
      </c>
      <c r="M32" s="17">
        <v>432</v>
      </c>
      <c r="N32" s="17">
        <v>2</v>
      </c>
      <c r="O32" s="17">
        <v>20</v>
      </c>
    </row>
    <row r="33" spans="2:15" x14ac:dyDescent="0.25">
      <c r="B33" s="67">
        <v>44277</v>
      </c>
      <c r="C33" s="17" t="s">
        <v>85</v>
      </c>
      <c r="D33" s="17" t="s">
        <v>70</v>
      </c>
      <c r="E33" s="17" t="s">
        <v>162</v>
      </c>
      <c r="F33" s="17" t="s">
        <v>67</v>
      </c>
      <c r="G33" s="17" t="s">
        <v>75</v>
      </c>
      <c r="H33" s="46">
        <v>25</v>
      </c>
      <c r="I33" s="46">
        <v>20</v>
      </c>
      <c r="K33" s="17" t="str">
        <v>Debra</v>
      </c>
      <c r="L33" s="17" t="str">
        <v>Brazil</v>
      </c>
      <c r="M33" s="17">
        <v>80</v>
      </c>
      <c r="N33" s="17">
        <v>3</v>
      </c>
      <c r="O33" s="17">
        <v>17</v>
      </c>
    </row>
    <row r="34" spans="2:15" x14ac:dyDescent="0.25">
      <c r="B34" s="67">
        <v>44277</v>
      </c>
      <c r="C34" s="17" t="s">
        <v>88</v>
      </c>
      <c r="D34" s="17" t="s">
        <v>43</v>
      </c>
      <c r="E34" s="17" t="s">
        <v>163</v>
      </c>
      <c r="F34" s="17" t="s">
        <v>63</v>
      </c>
      <c r="G34" s="17" t="s">
        <v>79</v>
      </c>
      <c r="H34" s="46">
        <v>5</v>
      </c>
      <c r="I34" s="46">
        <v>20</v>
      </c>
      <c r="K34" s="17" t="str">
        <v>Debra</v>
      </c>
      <c r="L34" s="17" t="str">
        <v>Italy</v>
      </c>
      <c r="M34" s="17">
        <v>59</v>
      </c>
      <c r="N34" s="17">
        <v>10</v>
      </c>
      <c r="O34" s="17">
        <v>18</v>
      </c>
    </row>
    <row r="35" spans="2:15" x14ac:dyDescent="0.25">
      <c r="B35" s="67">
        <v>44278</v>
      </c>
      <c r="C35" s="17" t="s">
        <v>82</v>
      </c>
      <c r="D35" s="17" t="s">
        <v>17</v>
      </c>
      <c r="E35" s="17" t="s">
        <v>27</v>
      </c>
      <c r="F35" s="17" t="s">
        <v>61</v>
      </c>
      <c r="G35" s="17" t="s">
        <v>76</v>
      </c>
      <c r="H35" s="46">
        <v>15</v>
      </c>
      <c r="I35" s="46">
        <v>5</v>
      </c>
      <c r="K35" s="17" t="str">
        <v>Debra</v>
      </c>
      <c r="L35" s="17" t="str">
        <v>Japan</v>
      </c>
      <c r="M35" s="17">
        <v>62</v>
      </c>
      <c r="N35" s="17">
        <v>18</v>
      </c>
      <c r="O35" s="17">
        <v>25</v>
      </c>
    </row>
    <row r="36" spans="2:15" x14ac:dyDescent="0.25">
      <c r="B36" s="67">
        <v>44281</v>
      </c>
      <c r="C36" s="17" t="s">
        <v>85</v>
      </c>
      <c r="D36" s="17" t="s">
        <v>59</v>
      </c>
      <c r="E36" s="17" t="s">
        <v>30</v>
      </c>
      <c r="F36" s="17" t="s">
        <v>62</v>
      </c>
      <c r="G36" s="17" t="s">
        <v>76</v>
      </c>
      <c r="H36" s="46">
        <v>10</v>
      </c>
      <c r="I36" s="46">
        <v>19</v>
      </c>
      <c r="K36" s="17" t="str">
        <v>Debra</v>
      </c>
      <c r="L36" s="17" t="str">
        <v>Nigeria</v>
      </c>
      <c r="M36" s="17">
        <v>109</v>
      </c>
      <c r="N36" s="17">
        <v>5</v>
      </c>
      <c r="O36" s="17">
        <v>20</v>
      </c>
    </row>
    <row r="37" spans="2:15" x14ac:dyDescent="0.25">
      <c r="B37" s="67">
        <v>44285</v>
      </c>
      <c r="C37" s="17" t="s">
        <v>87</v>
      </c>
      <c r="D37" s="17" t="s">
        <v>64</v>
      </c>
      <c r="E37" s="17" t="s">
        <v>164</v>
      </c>
      <c r="F37" s="17" t="s">
        <v>65</v>
      </c>
      <c r="G37" s="17" t="s">
        <v>79</v>
      </c>
      <c r="H37" s="46">
        <v>5</v>
      </c>
      <c r="I37" s="46">
        <v>11</v>
      </c>
      <c r="K37" s="17" t="str">
        <v>Debra</v>
      </c>
      <c r="L37" s="17" t="str">
        <v>United Kingdom</v>
      </c>
      <c r="M37" s="17">
        <v>93</v>
      </c>
      <c r="N37" s="17">
        <v>2</v>
      </c>
      <c r="O37" s="17">
        <v>19</v>
      </c>
    </row>
    <row r="38" spans="2:15" x14ac:dyDescent="0.25">
      <c r="B38" s="67">
        <v>44290</v>
      </c>
      <c r="C38" s="17" t="s">
        <v>87</v>
      </c>
      <c r="D38" s="17" t="s">
        <v>69</v>
      </c>
      <c r="E38" s="17" t="s">
        <v>162</v>
      </c>
      <c r="F38" s="17" t="s">
        <v>67</v>
      </c>
      <c r="G38" s="17" t="s">
        <v>78</v>
      </c>
      <c r="H38" s="46">
        <v>30</v>
      </c>
      <c r="I38" s="46">
        <v>20</v>
      </c>
      <c r="K38" s="17" t="str">
        <v>Debra</v>
      </c>
      <c r="L38" s="17" t="str">
        <v>United States</v>
      </c>
      <c r="M38" s="17">
        <v>153</v>
      </c>
      <c r="N38" s="17">
        <v>2</v>
      </c>
      <c r="O38" s="17">
        <v>20</v>
      </c>
    </row>
    <row r="39" spans="2:15" x14ac:dyDescent="0.25">
      <c r="B39" s="67">
        <v>44292</v>
      </c>
      <c r="C39" s="17" t="s">
        <v>85</v>
      </c>
      <c r="D39" s="17" t="s">
        <v>68</v>
      </c>
      <c r="E39" s="17" t="s">
        <v>162</v>
      </c>
      <c r="F39" s="17" t="s">
        <v>67</v>
      </c>
      <c r="G39" s="17" t="s">
        <v>72</v>
      </c>
      <c r="H39" s="46">
        <v>20</v>
      </c>
      <c r="I39" s="46">
        <v>2</v>
      </c>
      <c r="K39" s="17" t="str">
        <v>Debra</v>
      </c>
      <c r="L39" s="17" t="str">
        <v/>
      </c>
      <c r="M39" s="17">
        <v>556</v>
      </c>
      <c r="N39" s="17">
        <v>2</v>
      </c>
      <c r="O39" s="17">
        <v>25</v>
      </c>
    </row>
    <row r="40" spans="2:15" x14ac:dyDescent="0.25">
      <c r="B40" s="67">
        <v>44298</v>
      </c>
      <c r="C40" s="17" t="s">
        <v>88</v>
      </c>
      <c r="D40" s="17" t="s">
        <v>148</v>
      </c>
      <c r="E40" s="17" t="s">
        <v>162</v>
      </c>
      <c r="F40" s="17" t="s">
        <v>67</v>
      </c>
      <c r="G40" s="17" t="s">
        <v>81</v>
      </c>
      <c r="H40" s="46">
        <v>25</v>
      </c>
      <c r="I40" s="46">
        <v>4</v>
      </c>
      <c r="K40" s="17" t="str">
        <v>Eugene</v>
      </c>
      <c r="L40" s="17" t="str">
        <v>Brazil</v>
      </c>
      <c r="M40" s="17">
        <v>20</v>
      </c>
      <c r="N40" s="17">
        <v>20</v>
      </c>
      <c r="O40" s="17">
        <v>20</v>
      </c>
    </row>
    <row r="41" spans="2:15" x14ac:dyDescent="0.25">
      <c r="B41" s="67">
        <v>44300</v>
      </c>
      <c r="C41" s="17" t="s">
        <v>86</v>
      </c>
      <c r="D41" s="17" t="s">
        <v>68</v>
      </c>
      <c r="E41" s="17" t="s">
        <v>162</v>
      </c>
      <c r="F41" s="17" t="s">
        <v>67</v>
      </c>
      <c r="G41" s="17" t="s">
        <v>73</v>
      </c>
      <c r="H41" s="46">
        <v>15</v>
      </c>
      <c r="I41" s="46">
        <v>14</v>
      </c>
      <c r="K41" s="17" t="str">
        <v>Eugene</v>
      </c>
      <c r="L41" s="17" t="str">
        <v>France</v>
      </c>
      <c r="M41" s="17">
        <v>19</v>
      </c>
      <c r="N41" s="17">
        <v>19</v>
      </c>
      <c r="O41" s="17">
        <v>19</v>
      </c>
    </row>
    <row r="42" spans="2:15" x14ac:dyDescent="0.25">
      <c r="B42" s="67">
        <v>44304</v>
      </c>
      <c r="C42" s="17" t="s">
        <v>85</v>
      </c>
      <c r="D42" s="17" t="s">
        <v>64</v>
      </c>
      <c r="E42" s="17" t="s">
        <v>164</v>
      </c>
      <c r="F42" s="17" t="s">
        <v>65</v>
      </c>
      <c r="G42" s="17" t="s">
        <v>73</v>
      </c>
      <c r="H42" s="46">
        <v>20</v>
      </c>
      <c r="I42" s="46">
        <v>8</v>
      </c>
      <c r="K42" s="17" t="str">
        <v>Eugene</v>
      </c>
      <c r="L42" s="17" t="str">
        <v>Germany</v>
      </c>
      <c r="M42" s="17">
        <v>13</v>
      </c>
      <c r="N42" s="17">
        <v>13</v>
      </c>
      <c r="O42" s="17">
        <v>13</v>
      </c>
    </row>
    <row r="43" spans="2:15" x14ac:dyDescent="0.25">
      <c r="B43" s="67">
        <v>44308</v>
      </c>
      <c r="C43" s="17" t="s">
        <v>88</v>
      </c>
      <c r="D43" s="17" t="s">
        <v>148</v>
      </c>
      <c r="E43" s="17" t="s">
        <v>162</v>
      </c>
      <c r="F43" s="17" t="s">
        <v>67</v>
      </c>
      <c r="G43" s="17" t="s">
        <v>74</v>
      </c>
      <c r="H43" s="46">
        <v>20</v>
      </c>
      <c r="I43" s="46">
        <v>13</v>
      </c>
      <c r="K43" s="17" t="str">
        <v>Eugene</v>
      </c>
      <c r="L43" s="17" t="str">
        <v>Italy</v>
      </c>
      <c r="M43" s="17">
        <v>82</v>
      </c>
      <c r="N43" s="17">
        <v>2</v>
      </c>
      <c r="O43" s="17">
        <v>19</v>
      </c>
    </row>
    <row r="44" spans="2:15" x14ac:dyDescent="0.25">
      <c r="B44" s="67">
        <v>44309</v>
      </c>
      <c r="C44" s="17" t="s">
        <v>86</v>
      </c>
      <c r="D44" s="17" t="s">
        <v>17</v>
      </c>
      <c r="E44" s="17" t="s">
        <v>27</v>
      </c>
      <c r="F44" s="17" t="s">
        <v>61</v>
      </c>
      <c r="G44" s="17" t="s">
        <v>76</v>
      </c>
      <c r="H44" s="46">
        <v>25</v>
      </c>
      <c r="I44" s="46">
        <v>4</v>
      </c>
      <c r="K44" s="17" t="str">
        <v>Eugene</v>
      </c>
      <c r="L44" s="17" t="str">
        <v>Japan</v>
      </c>
      <c r="M44" s="17">
        <v>123</v>
      </c>
      <c r="N44" s="17">
        <v>7</v>
      </c>
      <c r="O44" s="17">
        <v>18</v>
      </c>
    </row>
    <row r="45" spans="2:15" x14ac:dyDescent="0.25">
      <c r="B45" s="67">
        <v>44310</v>
      </c>
      <c r="C45" s="17" t="s">
        <v>89</v>
      </c>
      <c r="D45" s="17" t="s">
        <v>59</v>
      </c>
      <c r="E45" s="17" t="s">
        <v>30</v>
      </c>
      <c r="F45" s="17" t="s">
        <v>62</v>
      </c>
      <c r="G45" s="17" t="s">
        <v>75</v>
      </c>
      <c r="H45" s="46">
        <v>25</v>
      </c>
      <c r="I45" s="46">
        <v>5</v>
      </c>
      <c r="K45" s="17" t="str">
        <v>Eugene</v>
      </c>
      <c r="L45" s="17" t="str">
        <v>Nigeria</v>
      </c>
      <c r="M45" s="17">
        <v>101</v>
      </c>
      <c r="N45" s="17">
        <v>5</v>
      </c>
      <c r="O45" s="17">
        <v>20</v>
      </c>
    </row>
    <row r="46" spans="2:15" x14ac:dyDescent="0.25">
      <c r="B46" s="67">
        <v>44311</v>
      </c>
      <c r="C46" s="17" t="s">
        <v>82</v>
      </c>
      <c r="D46" s="17" t="s">
        <v>60</v>
      </c>
      <c r="E46" s="17" t="s">
        <v>161</v>
      </c>
      <c r="F46" s="17" t="s">
        <v>63</v>
      </c>
      <c r="G46" s="17" t="s">
        <v>79</v>
      </c>
      <c r="H46" s="46">
        <v>10</v>
      </c>
      <c r="I46" s="46">
        <v>20</v>
      </c>
      <c r="K46" s="17" t="str">
        <v>Eugene</v>
      </c>
      <c r="L46" s="17" t="str">
        <v>United Kingdom</v>
      </c>
      <c r="M46" s="17">
        <v>95</v>
      </c>
      <c r="N46" s="17">
        <v>7</v>
      </c>
      <c r="O46" s="17">
        <v>20</v>
      </c>
    </row>
    <row r="47" spans="2:15" x14ac:dyDescent="0.25">
      <c r="B47" s="67">
        <v>44315</v>
      </c>
      <c r="C47" s="17" t="s">
        <v>89</v>
      </c>
      <c r="D47" s="17" t="s">
        <v>17</v>
      </c>
      <c r="E47" s="17" t="s">
        <v>27</v>
      </c>
      <c r="F47" s="17" t="s">
        <v>61</v>
      </c>
      <c r="G47" s="17" t="s">
        <v>74</v>
      </c>
      <c r="H47" s="46">
        <v>10</v>
      </c>
      <c r="I47" s="46">
        <v>17</v>
      </c>
      <c r="K47" s="17" t="str">
        <v>Eugene</v>
      </c>
      <c r="L47" s="17" t="str">
        <v>United States</v>
      </c>
      <c r="M47" s="17">
        <v>169</v>
      </c>
      <c r="N47" s="17">
        <v>5</v>
      </c>
      <c r="O47" s="17">
        <v>20</v>
      </c>
    </row>
    <row r="48" spans="2:15" x14ac:dyDescent="0.25">
      <c r="B48" s="67">
        <v>44315</v>
      </c>
      <c r="C48" s="17" t="s">
        <v>82</v>
      </c>
      <c r="D48" s="17" t="s">
        <v>70</v>
      </c>
      <c r="E48" s="17" t="s">
        <v>162</v>
      </c>
      <c r="F48" s="17" t="s">
        <v>67</v>
      </c>
      <c r="G48" s="17" t="s">
        <v>78</v>
      </c>
      <c r="H48" s="46">
        <v>15</v>
      </c>
      <c r="I48" s="46">
        <v>12</v>
      </c>
      <c r="K48" s="17" t="str">
        <v>Eugene</v>
      </c>
      <c r="L48" s="17" t="str">
        <v/>
      </c>
      <c r="M48" s="17">
        <v>622</v>
      </c>
      <c r="N48" s="17">
        <v>2</v>
      </c>
      <c r="O48" s="17">
        <v>20</v>
      </c>
    </row>
    <row r="49" spans="2:15" x14ac:dyDescent="0.25">
      <c r="B49" s="67">
        <v>44316</v>
      </c>
      <c r="C49" s="17" t="s">
        <v>82</v>
      </c>
      <c r="D49" s="17" t="s">
        <v>17</v>
      </c>
      <c r="E49" s="17" t="s">
        <v>27</v>
      </c>
      <c r="F49" s="17" t="s">
        <v>61</v>
      </c>
      <c r="G49" s="17" t="s">
        <v>74</v>
      </c>
      <c r="H49" s="46">
        <v>5</v>
      </c>
      <c r="I49" s="46">
        <v>13</v>
      </c>
      <c r="K49" s="17" t="str">
        <v>Felix</v>
      </c>
      <c r="L49" s="17" t="str">
        <v>Brazil</v>
      </c>
      <c r="M49" s="17">
        <v>67</v>
      </c>
      <c r="N49" s="17">
        <v>8</v>
      </c>
      <c r="O49" s="17">
        <v>18</v>
      </c>
    </row>
    <row r="50" spans="2:15" x14ac:dyDescent="0.25">
      <c r="B50" s="67">
        <v>44322</v>
      </c>
      <c r="C50" s="17" t="s">
        <v>84</v>
      </c>
      <c r="D50" s="17" t="s">
        <v>13</v>
      </c>
      <c r="E50" s="17" t="s">
        <v>28</v>
      </c>
      <c r="F50" s="17" t="s">
        <v>63</v>
      </c>
      <c r="G50" s="17" t="s">
        <v>81</v>
      </c>
      <c r="H50" s="46">
        <v>25</v>
      </c>
      <c r="I50" s="46">
        <v>16</v>
      </c>
      <c r="K50" s="17" t="str">
        <v>Felix</v>
      </c>
      <c r="L50" s="17" t="str">
        <v>France</v>
      </c>
      <c r="M50" s="17">
        <v>39</v>
      </c>
      <c r="N50" s="17">
        <v>19</v>
      </c>
      <c r="O50" s="17">
        <v>20</v>
      </c>
    </row>
    <row r="51" spans="2:15" x14ac:dyDescent="0.25">
      <c r="B51" s="67">
        <v>44326</v>
      </c>
      <c r="C51" s="17" t="s">
        <v>84</v>
      </c>
      <c r="D51" s="17" t="s">
        <v>17</v>
      </c>
      <c r="E51" s="17" t="s">
        <v>27</v>
      </c>
      <c r="F51" s="17" t="s">
        <v>61</v>
      </c>
      <c r="G51" s="17" t="s">
        <v>78</v>
      </c>
      <c r="H51" s="46">
        <v>15</v>
      </c>
      <c r="I51" s="46">
        <v>17</v>
      </c>
      <c r="K51" s="17" t="str">
        <v>Felix</v>
      </c>
      <c r="L51" s="17" t="str">
        <v>Germany</v>
      </c>
      <c r="M51" s="17">
        <v>21</v>
      </c>
      <c r="N51" s="17">
        <v>4</v>
      </c>
      <c r="O51" s="17">
        <v>11</v>
      </c>
    </row>
    <row r="52" spans="2:15" x14ac:dyDescent="0.25">
      <c r="B52" s="67">
        <v>44329</v>
      </c>
      <c r="C52" s="17" t="s">
        <v>84</v>
      </c>
      <c r="D52" s="17" t="s">
        <v>64</v>
      </c>
      <c r="E52" s="17" t="s">
        <v>164</v>
      </c>
      <c r="F52" s="17" t="s">
        <v>65</v>
      </c>
      <c r="G52" s="17" t="s">
        <v>78</v>
      </c>
      <c r="H52" s="46">
        <v>20</v>
      </c>
      <c r="I52" s="46">
        <v>2</v>
      </c>
      <c r="K52" s="17" t="str">
        <v>Felix</v>
      </c>
      <c r="L52" s="17" t="str">
        <v>Italy</v>
      </c>
      <c r="M52" s="17">
        <v>97</v>
      </c>
      <c r="N52" s="17">
        <v>3</v>
      </c>
      <c r="O52" s="17">
        <v>19</v>
      </c>
    </row>
    <row r="53" spans="2:15" x14ac:dyDescent="0.25">
      <c r="B53" s="67">
        <v>44330</v>
      </c>
      <c r="C53" s="17" t="s">
        <v>88</v>
      </c>
      <c r="D53" s="17" t="s">
        <v>64</v>
      </c>
      <c r="E53" s="17" t="s">
        <v>164</v>
      </c>
      <c r="F53" s="17" t="s">
        <v>65</v>
      </c>
      <c r="G53" s="17" t="s">
        <v>78</v>
      </c>
      <c r="H53" s="46">
        <v>20</v>
      </c>
      <c r="I53" s="46">
        <v>19</v>
      </c>
      <c r="K53" s="17" t="str">
        <v>Felix</v>
      </c>
      <c r="L53" s="17" t="str">
        <v>Japan</v>
      </c>
      <c r="M53" s="17">
        <v>53</v>
      </c>
      <c r="N53" s="17">
        <v>17</v>
      </c>
      <c r="O53" s="17">
        <v>19</v>
      </c>
    </row>
    <row r="54" spans="2:15" x14ac:dyDescent="0.25">
      <c r="B54" s="67">
        <v>44332</v>
      </c>
      <c r="C54" s="17" t="s">
        <v>89</v>
      </c>
      <c r="D54" s="17" t="s">
        <v>59</v>
      </c>
      <c r="E54" s="17" t="s">
        <v>30</v>
      </c>
      <c r="F54" s="17" t="s">
        <v>62</v>
      </c>
      <c r="G54" s="17" t="s">
        <v>76</v>
      </c>
      <c r="H54" s="46">
        <v>30</v>
      </c>
      <c r="I54" s="46">
        <v>20</v>
      </c>
      <c r="K54" s="17" t="str">
        <v>Felix</v>
      </c>
      <c r="L54" s="17" t="str">
        <v>Nigeria</v>
      </c>
      <c r="M54" s="17">
        <v>117</v>
      </c>
      <c r="N54" s="17">
        <v>8</v>
      </c>
      <c r="O54" s="17">
        <v>18</v>
      </c>
    </row>
    <row r="55" spans="2:15" x14ac:dyDescent="0.25">
      <c r="B55" s="67">
        <v>44337</v>
      </c>
      <c r="C55" s="17" t="s">
        <v>86</v>
      </c>
      <c r="D55" s="17" t="s">
        <v>71</v>
      </c>
      <c r="E55" s="17" t="s">
        <v>162</v>
      </c>
      <c r="F55" s="17" t="s">
        <v>67</v>
      </c>
      <c r="G55" s="17" t="s">
        <v>81</v>
      </c>
      <c r="H55" s="46">
        <v>15</v>
      </c>
      <c r="I55" s="46">
        <v>15</v>
      </c>
      <c r="K55" s="17" t="str">
        <v>Felix</v>
      </c>
      <c r="L55" s="17" t="str">
        <v>United Kingdom</v>
      </c>
      <c r="M55" s="17">
        <v>127</v>
      </c>
      <c r="N55" s="17">
        <v>3</v>
      </c>
      <c r="O55" s="17">
        <v>18</v>
      </c>
    </row>
    <row r="56" spans="2:15" x14ac:dyDescent="0.25">
      <c r="B56" s="67">
        <v>44337</v>
      </c>
      <c r="C56" s="17" t="s">
        <v>89</v>
      </c>
      <c r="D56" s="17" t="s">
        <v>149</v>
      </c>
      <c r="E56" s="17" t="s">
        <v>162</v>
      </c>
      <c r="F56" s="17" t="s">
        <v>67</v>
      </c>
      <c r="G56" s="17" t="s">
        <v>80</v>
      </c>
      <c r="H56" s="46">
        <v>15</v>
      </c>
      <c r="I56" s="46">
        <v>27</v>
      </c>
      <c r="K56" s="17" t="str">
        <v>Felix</v>
      </c>
      <c r="L56" s="17" t="str">
        <v>United States</v>
      </c>
      <c r="M56" s="17">
        <v>254</v>
      </c>
      <c r="N56" s="17">
        <v>2</v>
      </c>
      <c r="O56" s="17">
        <v>22</v>
      </c>
    </row>
    <row r="57" spans="2:15" x14ac:dyDescent="0.25">
      <c r="B57" s="67">
        <v>44339</v>
      </c>
      <c r="C57" s="17" t="s">
        <v>82</v>
      </c>
      <c r="D57" s="17" t="s">
        <v>13</v>
      </c>
      <c r="E57" s="17" t="s">
        <v>28</v>
      </c>
      <c r="F57" s="17" t="s">
        <v>63</v>
      </c>
      <c r="G57" s="17" t="s">
        <v>72</v>
      </c>
      <c r="H57" s="46">
        <v>10</v>
      </c>
      <c r="I57" s="46">
        <v>20</v>
      </c>
      <c r="K57" s="17" t="str">
        <v>Felix</v>
      </c>
      <c r="L57" s="17" t="str">
        <v/>
      </c>
      <c r="M57" s="17">
        <v>775</v>
      </c>
      <c r="N57" s="17">
        <v>2</v>
      </c>
      <c r="O57" s="17">
        <v>22</v>
      </c>
    </row>
    <row r="58" spans="2:15" x14ac:dyDescent="0.25">
      <c r="B58" s="67">
        <v>44342</v>
      </c>
      <c r="C58" s="17" t="s">
        <v>89</v>
      </c>
      <c r="D58" s="17" t="s">
        <v>60</v>
      </c>
      <c r="E58" s="17" t="s">
        <v>161</v>
      </c>
      <c r="F58" s="17" t="s">
        <v>63</v>
      </c>
      <c r="G58" s="17" t="s">
        <v>81</v>
      </c>
      <c r="H58" s="46">
        <v>0</v>
      </c>
      <c r="I58" s="46">
        <v>13</v>
      </c>
      <c r="K58" s="17" t="str">
        <v>Godwin</v>
      </c>
      <c r="L58" s="17" t="str">
        <v>Brazil</v>
      </c>
      <c r="M58" s="17">
        <v>117</v>
      </c>
      <c r="N58" s="17">
        <v>2</v>
      </c>
      <c r="O58" s="17">
        <v>21</v>
      </c>
    </row>
    <row r="59" spans="2:15" x14ac:dyDescent="0.25">
      <c r="B59" s="67">
        <v>44342</v>
      </c>
      <c r="C59" s="17" t="s">
        <v>85</v>
      </c>
      <c r="D59" s="17" t="s">
        <v>13</v>
      </c>
      <c r="E59" s="17" t="s">
        <v>28</v>
      </c>
      <c r="F59" s="17" t="s">
        <v>63</v>
      </c>
      <c r="G59" s="17" t="s">
        <v>78</v>
      </c>
      <c r="H59" s="46">
        <v>10</v>
      </c>
      <c r="I59" s="46">
        <v>12</v>
      </c>
      <c r="K59" s="17" t="str">
        <v>Godwin</v>
      </c>
      <c r="L59" s="17" t="str">
        <v>France</v>
      </c>
      <c r="M59" s="17">
        <v>11</v>
      </c>
      <c r="N59" s="17">
        <v>4</v>
      </c>
      <c r="O59" s="17">
        <v>7</v>
      </c>
    </row>
    <row r="60" spans="2:15" x14ac:dyDescent="0.25">
      <c r="B60" s="67">
        <v>44343</v>
      </c>
      <c r="C60" s="17" t="s">
        <v>89</v>
      </c>
      <c r="D60" s="17" t="s">
        <v>148</v>
      </c>
      <c r="E60" s="17" t="s">
        <v>162</v>
      </c>
      <c r="F60" s="17" t="s">
        <v>67</v>
      </c>
      <c r="G60" s="17" t="s">
        <v>76</v>
      </c>
      <c r="H60" s="46">
        <v>25</v>
      </c>
      <c r="I60" s="46">
        <v>5</v>
      </c>
      <c r="K60" s="17" t="str">
        <v>Godwin</v>
      </c>
      <c r="L60" s="17" t="str">
        <v>Germany</v>
      </c>
      <c r="M60" s="17">
        <v>23</v>
      </c>
      <c r="N60" s="17">
        <v>2</v>
      </c>
      <c r="O60" s="17">
        <v>18</v>
      </c>
    </row>
    <row r="61" spans="2:15" x14ac:dyDescent="0.25">
      <c r="B61" s="67">
        <v>44343</v>
      </c>
      <c r="C61" s="17" t="s">
        <v>86</v>
      </c>
      <c r="D61" s="17" t="s">
        <v>64</v>
      </c>
      <c r="E61" s="17" t="s">
        <v>164</v>
      </c>
      <c r="F61" s="17" t="s">
        <v>65</v>
      </c>
      <c r="G61" s="17" t="s">
        <v>77</v>
      </c>
      <c r="H61" s="46">
        <v>10</v>
      </c>
      <c r="I61" s="46">
        <v>21</v>
      </c>
      <c r="K61" s="17" t="str">
        <v>Godwin</v>
      </c>
      <c r="L61" s="17" t="str">
        <v>Italy</v>
      </c>
      <c r="M61" s="17">
        <v>64</v>
      </c>
      <c r="N61" s="17">
        <v>2</v>
      </c>
      <c r="O61" s="17">
        <v>20</v>
      </c>
    </row>
    <row r="62" spans="2:15" x14ac:dyDescent="0.25">
      <c r="B62" s="67">
        <v>44347</v>
      </c>
      <c r="C62" s="17" t="s">
        <v>84</v>
      </c>
      <c r="D62" s="17" t="s">
        <v>60</v>
      </c>
      <c r="E62" s="17" t="s">
        <v>161</v>
      </c>
      <c r="F62" s="17" t="s">
        <v>63</v>
      </c>
      <c r="G62" s="17" t="s">
        <v>78</v>
      </c>
      <c r="H62" s="46">
        <v>20</v>
      </c>
      <c r="I62" s="46">
        <v>10</v>
      </c>
      <c r="K62" s="17" t="str">
        <v>Godwin</v>
      </c>
      <c r="L62" s="17" t="str">
        <v>Japan</v>
      </c>
      <c r="M62" s="17">
        <v>44</v>
      </c>
      <c r="N62" s="17">
        <v>14</v>
      </c>
      <c r="O62" s="17">
        <v>15</v>
      </c>
    </row>
    <row r="63" spans="2:15" x14ac:dyDescent="0.25">
      <c r="B63" s="67">
        <v>44355</v>
      </c>
      <c r="C63" s="17" t="s">
        <v>86</v>
      </c>
      <c r="D63" s="17" t="s">
        <v>71</v>
      </c>
      <c r="E63" s="17" t="s">
        <v>162</v>
      </c>
      <c r="F63" s="17" t="s">
        <v>67</v>
      </c>
      <c r="G63" s="17" t="s">
        <v>77</v>
      </c>
      <c r="H63" s="46">
        <v>5</v>
      </c>
      <c r="I63" s="46">
        <v>20</v>
      </c>
      <c r="K63" s="17" t="str">
        <v>Godwin</v>
      </c>
      <c r="L63" s="17" t="str">
        <v>Nigeria</v>
      </c>
      <c r="M63" s="17">
        <v>6</v>
      </c>
      <c r="N63" s="17">
        <v>2</v>
      </c>
      <c r="O63" s="17">
        <v>4</v>
      </c>
    </row>
    <row r="64" spans="2:15" x14ac:dyDescent="0.25">
      <c r="B64" s="67">
        <v>44359</v>
      </c>
      <c r="C64" s="17" t="s">
        <v>89</v>
      </c>
      <c r="D64" s="17" t="s">
        <v>17</v>
      </c>
      <c r="E64" s="17" t="s">
        <v>27</v>
      </c>
      <c r="F64" s="17" t="s">
        <v>61</v>
      </c>
      <c r="G64" s="17" t="s">
        <v>76</v>
      </c>
      <c r="H64" s="46">
        <v>5</v>
      </c>
      <c r="I64" s="46">
        <v>17</v>
      </c>
      <c r="K64" s="17" t="str">
        <v>Godwin</v>
      </c>
      <c r="L64" s="17" t="str">
        <v>United Kingdom</v>
      </c>
      <c r="M64" s="17">
        <v>54</v>
      </c>
      <c r="N64" s="17">
        <v>8</v>
      </c>
      <c r="O64" s="17">
        <v>11</v>
      </c>
    </row>
    <row r="65" spans="2:15" x14ac:dyDescent="0.25">
      <c r="B65" s="67">
        <v>44359</v>
      </c>
      <c r="C65" s="17" t="s">
        <v>85</v>
      </c>
      <c r="D65" s="17" t="s">
        <v>71</v>
      </c>
      <c r="E65" s="17" t="s">
        <v>162</v>
      </c>
      <c r="F65" s="17" t="s">
        <v>67</v>
      </c>
      <c r="G65" s="17" t="s">
        <v>75</v>
      </c>
      <c r="H65" s="46">
        <v>10</v>
      </c>
      <c r="I65" s="46">
        <v>22</v>
      </c>
      <c r="K65" s="17" t="str">
        <v>Godwin</v>
      </c>
      <c r="L65" s="17" t="str">
        <v>United States</v>
      </c>
      <c r="M65" s="17">
        <v>203</v>
      </c>
      <c r="N65" s="17">
        <v>2</v>
      </c>
      <c r="O65" s="17">
        <v>20</v>
      </c>
    </row>
    <row r="66" spans="2:15" x14ac:dyDescent="0.25">
      <c r="B66" s="67">
        <v>44362</v>
      </c>
      <c r="C66" s="17" t="s">
        <v>88</v>
      </c>
      <c r="D66" s="17" t="s">
        <v>64</v>
      </c>
      <c r="E66" s="17" t="s">
        <v>164</v>
      </c>
      <c r="F66" s="17" t="s">
        <v>65</v>
      </c>
      <c r="G66" s="17" t="s">
        <v>77</v>
      </c>
      <c r="H66" s="46">
        <v>25</v>
      </c>
      <c r="I66" s="46">
        <v>10</v>
      </c>
      <c r="K66" s="17" t="str">
        <v>Godwin</v>
      </c>
      <c r="L66" s="17" t="str">
        <v/>
      </c>
      <c r="M66" s="17">
        <v>522</v>
      </c>
      <c r="N66" s="17">
        <v>2</v>
      </c>
      <c r="O66" s="17">
        <v>21</v>
      </c>
    </row>
    <row r="67" spans="2:15" x14ac:dyDescent="0.25">
      <c r="B67" s="67">
        <v>44383</v>
      </c>
      <c r="C67" s="17" t="s">
        <v>83</v>
      </c>
      <c r="D67" s="17" t="s">
        <v>13</v>
      </c>
      <c r="E67" s="17" t="s">
        <v>28</v>
      </c>
      <c r="F67" s="17" t="s">
        <v>63</v>
      </c>
      <c r="G67" s="17" t="s">
        <v>75</v>
      </c>
      <c r="H67" s="46">
        <v>30</v>
      </c>
      <c r="I67" s="46">
        <v>7</v>
      </c>
      <c r="K67" s="17" t="str">
        <v>Hannah</v>
      </c>
      <c r="L67" s="17" t="str">
        <v>Brazil</v>
      </c>
      <c r="M67" s="17">
        <v>28</v>
      </c>
      <c r="N67" s="17">
        <v>8</v>
      </c>
      <c r="O67" s="17">
        <v>20</v>
      </c>
    </row>
    <row r="68" spans="2:15" x14ac:dyDescent="0.25">
      <c r="B68" s="67">
        <v>44392</v>
      </c>
      <c r="C68" s="17" t="s">
        <v>87</v>
      </c>
      <c r="D68" s="17" t="s">
        <v>13</v>
      </c>
      <c r="E68" s="17" t="s">
        <v>28</v>
      </c>
      <c r="F68" s="17" t="s">
        <v>63</v>
      </c>
      <c r="G68" s="17" t="s">
        <v>77</v>
      </c>
      <c r="H68" s="46">
        <v>10</v>
      </c>
      <c r="I68" s="46">
        <v>5</v>
      </c>
      <c r="K68" s="17" t="str">
        <v>Hannah</v>
      </c>
      <c r="L68" s="17" t="str">
        <v>France</v>
      </c>
      <c r="M68" s="17">
        <v>28</v>
      </c>
      <c r="N68" s="17">
        <v>14</v>
      </c>
      <c r="O68" s="17">
        <v>14</v>
      </c>
    </row>
    <row r="69" spans="2:15" x14ac:dyDescent="0.25">
      <c r="B69" s="67">
        <v>44393</v>
      </c>
      <c r="C69" s="17" t="s">
        <v>84</v>
      </c>
      <c r="D69" s="17" t="s">
        <v>13</v>
      </c>
      <c r="E69" s="17" t="s">
        <v>28</v>
      </c>
      <c r="F69" s="17" t="s">
        <v>63</v>
      </c>
      <c r="G69" s="17" t="s">
        <v>77</v>
      </c>
      <c r="H69" s="46">
        <v>5</v>
      </c>
      <c r="I69" s="46">
        <v>3</v>
      </c>
      <c r="K69" s="17" t="str">
        <v>Hannah</v>
      </c>
      <c r="L69" s="17" t="str">
        <v>Germany</v>
      </c>
      <c r="M69" s="17">
        <v>40</v>
      </c>
      <c r="N69" s="17">
        <v>3</v>
      </c>
      <c r="O69" s="17">
        <v>19</v>
      </c>
    </row>
    <row r="70" spans="2:15" x14ac:dyDescent="0.25">
      <c r="B70" s="67">
        <v>44397</v>
      </c>
      <c r="C70" s="17" t="s">
        <v>83</v>
      </c>
      <c r="D70" s="17" t="s">
        <v>64</v>
      </c>
      <c r="E70" s="17" t="s">
        <v>164</v>
      </c>
      <c r="F70" s="17" t="s">
        <v>65</v>
      </c>
      <c r="G70" s="17" t="s">
        <v>75</v>
      </c>
      <c r="H70" s="46">
        <v>25</v>
      </c>
      <c r="I70" s="46">
        <v>20</v>
      </c>
      <c r="K70" s="17" t="str">
        <v>Hannah</v>
      </c>
      <c r="L70" s="17" t="str">
        <v>Italy</v>
      </c>
      <c r="M70" s="17">
        <v>103</v>
      </c>
      <c r="N70" s="17">
        <v>2</v>
      </c>
      <c r="O70" s="17">
        <v>20</v>
      </c>
    </row>
    <row r="71" spans="2:15" x14ac:dyDescent="0.25">
      <c r="B71" s="67">
        <v>44397</v>
      </c>
      <c r="C71" s="17" t="s">
        <v>86</v>
      </c>
      <c r="D71" s="17" t="s">
        <v>59</v>
      </c>
      <c r="E71" s="17" t="s">
        <v>30</v>
      </c>
      <c r="F71" s="17" t="s">
        <v>62</v>
      </c>
      <c r="G71" s="17" t="s">
        <v>77</v>
      </c>
      <c r="H71" s="46">
        <v>30</v>
      </c>
      <c r="I71" s="46">
        <v>15</v>
      </c>
      <c r="K71" s="17" t="str">
        <v>Hannah</v>
      </c>
      <c r="L71" s="17" t="str">
        <v>Japan</v>
      </c>
      <c r="M71" s="17">
        <v>76</v>
      </c>
      <c r="N71" s="17">
        <v>12</v>
      </c>
      <c r="O71" s="17">
        <v>20</v>
      </c>
    </row>
    <row r="72" spans="2:15" x14ac:dyDescent="0.25">
      <c r="B72" s="67">
        <v>44398</v>
      </c>
      <c r="C72" s="17" t="s">
        <v>86</v>
      </c>
      <c r="D72" s="17" t="s">
        <v>13</v>
      </c>
      <c r="E72" s="17" t="s">
        <v>28</v>
      </c>
      <c r="F72" s="17" t="s">
        <v>63</v>
      </c>
      <c r="G72" s="17" t="s">
        <v>75</v>
      </c>
      <c r="H72" s="46">
        <v>30</v>
      </c>
      <c r="I72" s="46">
        <v>8</v>
      </c>
      <c r="K72" s="17" t="str">
        <v>Hannah</v>
      </c>
      <c r="L72" s="17" t="str">
        <v>Nigeria</v>
      </c>
      <c r="M72" s="17">
        <v>135</v>
      </c>
      <c r="N72" s="17">
        <v>2</v>
      </c>
      <c r="O72" s="17">
        <v>20</v>
      </c>
    </row>
    <row r="73" spans="2:15" x14ac:dyDescent="0.25">
      <c r="B73" s="67">
        <v>44399</v>
      </c>
      <c r="C73" s="17" t="s">
        <v>86</v>
      </c>
      <c r="D73" s="17" t="s">
        <v>64</v>
      </c>
      <c r="E73" s="17" t="s">
        <v>164</v>
      </c>
      <c r="F73" s="17" t="s">
        <v>65</v>
      </c>
      <c r="G73" s="17" t="s">
        <v>72</v>
      </c>
      <c r="H73" s="46">
        <v>30</v>
      </c>
      <c r="I73" s="46">
        <v>15</v>
      </c>
      <c r="K73" s="17" t="str">
        <v>Hannah</v>
      </c>
      <c r="L73" s="17" t="str">
        <v>United Kingdom</v>
      </c>
      <c r="M73" s="17">
        <v>126</v>
      </c>
      <c r="N73" s="17">
        <v>6</v>
      </c>
      <c r="O73" s="17">
        <v>20</v>
      </c>
    </row>
    <row r="74" spans="2:15" x14ac:dyDescent="0.25">
      <c r="B74" s="67">
        <v>44407</v>
      </c>
      <c r="C74" s="17" t="s">
        <v>88</v>
      </c>
      <c r="D74" s="17" t="s">
        <v>64</v>
      </c>
      <c r="E74" s="17" t="s">
        <v>164</v>
      </c>
      <c r="F74" s="17" t="s">
        <v>65</v>
      </c>
      <c r="G74" s="17" t="s">
        <v>76</v>
      </c>
      <c r="H74" s="46">
        <v>10</v>
      </c>
      <c r="I74" s="46">
        <v>5</v>
      </c>
      <c r="K74" s="17" t="str">
        <v>Hannah</v>
      </c>
      <c r="L74" s="17" t="str">
        <v>United States</v>
      </c>
      <c r="M74" s="17">
        <v>115</v>
      </c>
      <c r="N74" s="17">
        <v>3</v>
      </c>
      <c r="O74" s="17">
        <v>20</v>
      </c>
    </row>
    <row r="75" spans="2:15" x14ac:dyDescent="0.25">
      <c r="B75" s="67">
        <v>44408</v>
      </c>
      <c r="C75" s="17" t="s">
        <v>83</v>
      </c>
      <c r="D75" s="17" t="s">
        <v>60</v>
      </c>
      <c r="E75" s="17" t="s">
        <v>161</v>
      </c>
      <c r="F75" s="17" t="s">
        <v>63</v>
      </c>
      <c r="G75" s="17" t="s">
        <v>74</v>
      </c>
      <c r="H75" s="46">
        <v>5</v>
      </c>
      <c r="I75" s="46">
        <v>9</v>
      </c>
      <c r="K75" s="17" t="str">
        <v>Hannah</v>
      </c>
      <c r="L75" s="17" t="str">
        <v/>
      </c>
      <c r="M75" s="17">
        <v>651</v>
      </c>
      <c r="N75" s="17">
        <v>2</v>
      </c>
      <c r="O75" s="17">
        <v>20</v>
      </c>
    </row>
    <row r="76" spans="2:15" x14ac:dyDescent="0.25">
      <c r="B76" s="67">
        <v>44411</v>
      </c>
      <c r="C76" s="17" t="s">
        <v>89</v>
      </c>
      <c r="D76" s="17" t="s">
        <v>43</v>
      </c>
      <c r="E76" s="17" t="s">
        <v>163</v>
      </c>
      <c r="F76" s="17" t="s">
        <v>63</v>
      </c>
      <c r="G76" s="17" t="s">
        <v>72</v>
      </c>
      <c r="H76" s="46">
        <v>15</v>
      </c>
      <c r="I76" s="46">
        <v>11</v>
      </c>
      <c r="K76" s="17" t="str">
        <v>Grand Total</v>
      </c>
      <c r="L76" s="17" t="str">
        <v/>
      </c>
      <c r="M76" s="17">
        <v>4620</v>
      </c>
      <c r="N76" s="17">
        <v>2</v>
      </c>
      <c r="O76" s="17">
        <v>27</v>
      </c>
    </row>
    <row r="77" spans="2:15" x14ac:dyDescent="0.25">
      <c r="B77" s="67">
        <v>44415</v>
      </c>
      <c r="C77" s="17" t="s">
        <v>88</v>
      </c>
      <c r="D77" s="17" t="s">
        <v>13</v>
      </c>
      <c r="E77" s="17" t="s">
        <v>28</v>
      </c>
      <c r="F77" s="17" t="s">
        <v>63</v>
      </c>
      <c r="G77" s="17" t="s">
        <v>76</v>
      </c>
      <c r="H77" s="46">
        <v>15</v>
      </c>
      <c r="I77" s="46">
        <v>12</v>
      </c>
    </row>
    <row r="78" spans="2:15" x14ac:dyDescent="0.25">
      <c r="B78" s="67">
        <v>44416</v>
      </c>
      <c r="C78" s="17" t="s">
        <v>85</v>
      </c>
      <c r="D78" s="17" t="s">
        <v>15</v>
      </c>
      <c r="E78" s="17" t="s">
        <v>161</v>
      </c>
      <c r="F78" s="17" t="s">
        <v>63</v>
      </c>
      <c r="G78" s="17" t="s">
        <v>78</v>
      </c>
      <c r="H78" s="46">
        <v>25</v>
      </c>
      <c r="I78" s="46">
        <v>3</v>
      </c>
    </row>
    <row r="79" spans="2:15" x14ac:dyDescent="0.25">
      <c r="B79" s="67">
        <v>44422</v>
      </c>
      <c r="C79" s="17" t="s">
        <v>83</v>
      </c>
      <c r="D79" s="17" t="s">
        <v>17</v>
      </c>
      <c r="E79" s="17" t="s">
        <v>27</v>
      </c>
      <c r="F79" s="17" t="s">
        <v>61</v>
      </c>
      <c r="G79" s="17" t="s">
        <v>80</v>
      </c>
      <c r="H79" s="46">
        <v>0</v>
      </c>
      <c r="I79" s="46">
        <v>18</v>
      </c>
    </row>
    <row r="80" spans="2:15" x14ac:dyDescent="0.25">
      <c r="B80" s="67">
        <v>44426</v>
      </c>
      <c r="C80" s="17" t="s">
        <v>82</v>
      </c>
      <c r="D80" s="17" t="s">
        <v>13</v>
      </c>
      <c r="E80" s="17" t="s">
        <v>28</v>
      </c>
      <c r="F80" s="17" t="s">
        <v>63</v>
      </c>
      <c r="G80" s="17" t="s">
        <v>79</v>
      </c>
      <c r="H80" s="46">
        <v>30</v>
      </c>
      <c r="I80" s="46">
        <v>19</v>
      </c>
    </row>
    <row r="81" spans="2:9" x14ac:dyDescent="0.25">
      <c r="B81" s="67">
        <v>44426</v>
      </c>
      <c r="C81" s="17" t="s">
        <v>84</v>
      </c>
      <c r="D81" s="17" t="s">
        <v>13</v>
      </c>
      <c r="E81" s="17" t="s">
        <v>28</v>
      </c>
      <c r="F81" s="17" t="s">
        <v>63</v>
      </c>
      <c r="G81" s="17" t="s">
        <v>81</v>
      </c>
      <c r="H81" s="46">
        <v>25</v>
      </c>
      <c r="I81" s="46">
        <v>13</v>
      </c>
    </row>
    <row r="82" spans="2:9" x14ac:dyDescent="0.25">
      <c r="B82" s="67">
        <v>44427</v>
      </c>
      <c r="C82" s="17" t="s">
        <v>86</v>
      </c>
      <c r="D82" s="17" t="s">
        <v>17</v>
      </c>
      <c r="E82" s="17" t="s">
        <v>27</v>
      </c>
      <c r="F82" s="17" t="s">
        <v>61</v>
      </c>
      <c r="G82" s="17" t="s">
        <v>78</v>
      </c>
      <c r="H82" s="46">
        <v>25</v>
      </c>
      <c r="I82" s="46">
        <v>2</v>
      </c>
    </row>
    <row r="83" spans="2:9" x14ac:dyDescent="0.25">
      <c r="B83" s="67">
        <v>44427</v>
      </c>
      <c r="C83" s="17" t="s">
        <v>89</v>
      </c>
      <c r="D83" s="17" t="s">
        <v>149</v>
      </c>
      <c r="E83" s="17" t="s">
        <v>162</v>
      </c>
      <c r="F83" s="17" t="s">
        <v>67</v>
      </c>
      <c r="G83" s="17" t="s">
        <v>79</v>
      </c>
      <c r="H83" s="46">
        <v>5</v>
      </c>
      <c r="I83" s="46">
        <v>3</v>
      </c>
    </row>
    <row r="84" spans="2:9" x14ac:dyDescent="0.25">
      <c r="B84" s="67">
        <v>44427</v>
      </c>
      <c r="C84" s="17" t="s">
        <v>83</v>
      </c>
      <c r="D84" s="17" t="s">
        <v>17</v>
      </c>
      <c r="E84" s="17" t="s">
        <v>27</v>
      </c>
      <c r="F84" s="17" t="s">
        <v>61</v>
      </c>
      <c r="G84" s="17" t="s">
        <v>76</v>
      </c>
      <c r="H84" s="46">
        <v>5</v>
      </c>
      <c r="I84" s="46">
        <v>7</v>
      </c>
    </row>
    <row r="85" spans="2:9" x14ac:dyDescent="0.25">
      <c r="B85" s="67">
        <v>44429</v>
      </c>
      <c r="C85" s="17" t="s">
        <v>85</v>
      </c>
      <c r="D85" s="17" t="s">
        <v>60</v>
      </c>
      <c r="E85" s="17" t="s">
        <v>161</v>
      </c>
      <c r="F85" s="17" t="s">
        <v>63</v>
      </c>
      <c r="G85" s="17" t="s">
        <v>73</v>
      </c>
      <c r="H85" s="46">
        <v>20</v>
      </c>
      <c r="I85" s="46">
        <v>14</v>
      </c>
    </row>
    <row r="86" spans="2:9" x14ac:dyDescent="0.25">
      <c r="B86" s="67">
        <v>44438</v>
      </c>
      <c r="C86" s="17" t="s">
        <v>88</v>
      </c>
      <c r="D86" s="17" t="s">
        <v>17</v>
      </c>
      <c r="E86" s="17" t="s">
        <v>27</v>
      </c>
      <c r="F86" s="17" t="s">
        <v>61</v>
      </c>
      <c r="G86" s="17" t="s">
        <v>81</v>
      </c>
      <c r="H86" s="46">
        <v>20</v>
      </c>
      <c r="I86" s="46">
        <v>3</v>
      </c>
    </row>
    <row r="87" spans="2:9" x14ac:dyDescent="0.25">
      <c r="B87" s="67">
        <v>44441</v>
      </c>
      <c r="C87" s="17" t="s">
        <v>83</v>
      </c>
      <c r="D87" s="17" t="s">
        <v>17</v>
      </c>
      <c r="E87" s="17" t="s">
        <v>27</v>
      </c>
      <c r="F87" s="17" t="s">
        <v>61</v>
      </c>
      <c r="G87" s="17" t="s">
        <v>76</v>
      </c>
      <c r="H87" s="46">
        <v>10</v>
      </c>
      <c r="I87" s="46">
        <v>11</v>
      </c>
    </row>
    <row r="88" spans="2:9" x14ac:dyDescent="0.25">
      <c r="B88" s="67">
        <v>44444</v>
      </c>
      <c r="C88" s="17" t="s">
        <v>84</v>
      </c>
      <c r="D88" s="17" t="s">
        <v>149</v>
      </c>
      <c r="E88" s="17" t="s">
        <v>162</v>
      </c>
      <c r="F88" s="17" t="s">
        <v>67</v>
      </c>
      <c r="G88" s="17" t="s">
        <v>73</v>
      </c>
      <c r="H88" s="46">
        <v>25</v>
      </c>
      <c r="I88" s="46">
        <v>4</v>
      </c>
    </row>
    <row r="89" spans="2:9" x14ac:dyDescent="0.25">
      <c r="B89" s="67">
        <v>44444</v>
      </c>
      <c r="C89" s="17" t="s">
        <v>86</v>
      </c>
      <c r="D89" s="17" t="s">
        <v>64</v>
      </c>
      <c r="E89" s="17" t="s">
        <v>164</v>
      </c>
      <c r="F89" s="17" t="s">
        <v>65</v>
      </c>
      <c r="G89" s="17" t="s">
        <v>72</v>
      </c>
      <c r="H89" s="46">
        <v>25</v>
      </c>
      <c r="I89" s="46">
        <v>5</v>
      </c>
    </row>
    <row r="90" spans="2:9" x14ac:dyDescent="0.25">
      <c r="B90" s="67">
        <v>44453</v>
      </c>
      <c r="C90" s="17" t="s">
        <v>85</v>
      </c>
      <c r="D90" s="17" t="s">
        <v>17</v>
      </c>
      <c r="E90" s="17" t="s">
        <v>27</v>
      </c>
      <c r="F90" s="17" t="s">
        <v>61</v>
      </c>
      <c r="G90" s="17" t="s">
        <v>74</v>
      </c>
      <c r="H90" s="46">
        <v>5</v>
      </c>
      <c r="I90" s="46">
        <v>8</v>
      </c>
    </row>
    <row r="91" spans="2:9" x14ac:dyDescent="0.25">
      <c r="B91" s="67">
        <v>44457</v>
      </c>
      <c r="C91" s="17" t="s">
        <v>89</v>
      </c>
      <c r="D91" s="17" t="s">
        <v>43</v>
      </c>
      <c r="E91" s="17" t="s">
        <v>163</v>
      </c>
      <c r="F91" s="17" t="s">
        <v>63</v>
      </c>
      <c r="G91" s="17" t="s">
        <v>81</v>
      </c>
      <c r="H91" s="46">
        <v>15</v>
      </c>
      <c r="I91" s="46">
        <v>6</v>
      </c>
    </row>
    <row r="92" spans="2:9" x14ac:dyDescent="0.25">
      <c r="B92" s="67">
        <v>44462</v>
      </c>
      <c r="C92" s="17" t="s">
        <v>89</v>
      </c>
      <c r="D92" s="17" t="s">
        <v>148</v>
      </c>
      <c r="E92" s="17" t="s">
        <v>162</v>
      </c>
      <c r="F92" s="17" t="s">
        <v>67</v>
      </c>
      <c r="G92" s="17" t="s">
        <v>78</v>
      </c>
      <c r="H92" s="46">
        <v>25</v>
      </c>
      <c r="I92" s="46">
        <v>14</v>
      </c>
    </row>
    <row r="93" spans="2:9" x14ac:dyDescent="0.25">
      <c r="B93" s="67">
        <v>44463</v>
      </c>
      <c r="C93" s="17" t="s">
        <v>84</v>
      </c>
      <c r="D93" s="17" t="s">
        <v>15</v>
      </c>
      <c r="E93" s="17" t="s">
        <v>161</v>
      </c>
      <c r="F93" s="17" t="s">
        <v>63</v>
      </c>
      <c r="G93" s="17" t="s">
        <v>77</v>
      </c>
      <c r="H93" s="46">
        <v>25</v>
      </c>
      <c r="I93" s="46">
        <v>16</v>
      </c>
    </row>
    <row r="94" spans="2:9" x14ac:dyDescent="0.25">
      <c r="B94" s="67">
        <v>44463</v>
      </c>
      <c r="C94" s="17" t="s">
        <v>82</v>
      </c>
      <c r="D94" s="17" t="s">
        <v>68</v>
      </c>
      <c r="E94" s="17" t="s">
        <v>162</v>
      </c>
      <c r="F94" s="17" t="s">
        <v>67</v>
      </c>
      <c r="G94" s="17" t="s">
        <v>73</v>
      </c>
      <c r="H94" s="46">
        <v>5</v>
      </c>
      <c r="I94" s="46">
        <v>10</v>
      </c>
    </row>
    <row r="95" spans="2:9" x14ac:dyDescent="0.25">
      <c r="B95" s="67">
        <v>44465</v>
      </c>
      <c r="C95" s="17" t="s">
        <v>85</v>
      </c>
      <c r="D95" s="17" t="s">
        <v>149</v>
      </c>
      <c r="E95" s="17" t="s">
        <v>162</v>
      </c>
      <c r="F95" s="17" t="s">
        <v>67</v>
      </c>
      <c r="G95" s="17" t="s">
        <v>74</v>
      </c>
      <c r="H95" s="46">
        <v>5</v>
      </c>
      <c r="I95" s="46">
        <v>10</v>
      </c>
    </row>
    <row r="96" spans="2:9" x14ac:dyDescent="0.25">
      <c r="B96" s="67">
        <v>44466</v>
      </c>
      <c r="C96" s="17" t="s">
        <v>87</v>
      </c>
      <c r="D96" s="17" t="s">
        <v>17</v>
      </c>
      <c r="E96" s="17" t="s">
        <v>27</v>
      </c>
      <c r="F96" s="17" t="s">
        <v>61</v>
      </c>
      <c r="G96" s="17" t="s">
        <v>81</v>
      </c>
      <c r="H96" s="46">
        <v>20</v>
      </c>
      <c r="I96" s="46">
        <v>20</v>
      </c>
    </row>
    <row r="97" spans="2:9" x14ac:dyDescent="0.25">
      <c r="B97" s="67">
        <v>44468</v>
      </c>
      <c r="C97" s="17" t="s">
        <v>82</v>
      </c>
      <c r="D97" s="17" t="s">
        <v>149</v>
      </c>
      <c r="E97" s="17" t="s">
        <v>162</v>
      </c>
      <c r="F97" s="17" t="s">
        <v>67</v>
      </c>
      <c r="G97" s="17" t="s">
        <v>76</v>
      </c>
      <c r="H97" s="46">
        <v>10</v>
      </c>
      <c r="I97" s="46">
        <v>4</v>
      </c>
    </row>
    <row r="98" spans="2:9" x14ac:dyDescent="0.25">
      <c r="B98" s="67">
        <v>44471</v>
      </c>
      <c r="C98" s="17" t="s">
        <v>85</v>
      </c>
      <c r="D98" s="17" t="s">
        <v>60</v>
      </c>
      <c r="E98" s="17" t="s">
        <v>161</v>
      </c>
      <c r="F98" s="17" t="s">
        <v>63</v>
      </c>
      <c r="G98" s="17" t="s">
        <v>73</v>
      </c>
      <c r="H98" s="46">
        <v>25</v>
      </c>
      <c r="I98" s="46">
        <v>5</v>
      </c>
    </row>
    <row r="99" spans="2:9" x14ac:dyDescent="0.25">
      <c r="B99" s="67">
        <v>44473</v>
      </c>
      <c r="C99" s="17" t="s">
        <v>85</v>
      </c>
      <c r="D99" s="17" t="s">
        <v>13</v>
      </c>
      <c r="E99" s="17" t="s">
        <v>28</v>
      </c>
      <c r="F99" s="17" t="s">
        <v>63</v>
      </c>
      <c r="G99" s="17" t="s">
        <v>72</v>
      </c>
      <c r="H99" s="46">
        <v>15</v>
      </c>
      <c r="I99" s="46">
        <v>13</v>
      </c>
    </row>
    <row r="100" spans="2:9" x14ac:dyDescent="0.25">
      <c r="B100" s="67">
        <v>44475</v>
      </c>
      <c r="C100" s="17" t="s">
        <v>84</v>
      </c>
      <c r="D100" s="17" t="s">
        <v>59</v>
      </c>
      <c r="E100" s="17" t="s">
        <v>30</v>
      </c>
      <c r="F100" s="17" t="s">
        <v>62</v>
      </c>
      <c r="G100" s="17" t="s">
        <v>72</v>
      </c>
      <c r="H100" s="46">
        <v>15</v>
      </c>
      <c r="I100" s="46">
        <v>7</v>
      </c>
    </row>
    <row r="101" spans="2:9" x14ac:dyDescent="0.25">
      <c r="B101" s="67">
        <v>44484</v>
      </c>
      <c r="C101" s="17" t="s">
        <v>86</v>
      </c>
      <c r="D101" s="17" t="s">
        <v>13</v>
      </c>
      <c r="E101" s="17" t="s">
        <v>28</v>
      </c>
      <c r="F101" s="17" t="s">
        <v>63</v>
      </c>
      <c r="G101" s="17" t="s">
        <v>78</v>
      </c>
      <c r="H101" s="46">
        <v>30</v>
      </c>
      <c r="I101" s="46">
        <v>11</v>
      </c>
    </row>
    <row r="102" spans="2:9" x14ac:dyDescent="0.25">
      <c r="B102" s="67">
        <v>44488</v>
      </c>
      <c r="C102" s="17" t="s">
        <v>83</v>
      </c>
      <c r="D102" s="17" t="s">
        <v>148</v>
      </c>
      <c r="E102" s="17" t="s">
        <v>162</v>
      </c>
      <c r="F102" s="17" t="s">
        <v>67</v>
      </c>
      <c r="G102" s="17" t="s">
        <v>77</v>
      </c>
      <c r="H102" s="46">
        <v>20</v>
      </c>
      <c r="I102" s="46">
        <v>14</v>
      </c>
    </row>
    <row r="103" spans="2:9" x14ac:dyDescent="0.25">
      <c r="B103" s="67">
        <v>44492</v>
      </c>
      <c r="C103" s="17" t="s">
        <v>84</v>
      </c>
      <c r="D103" s="17" t="s">
        <v>60</v>
      </c>
      <c r="E103" s="17" t="s">
        <v>161</v>
      </c>
      <c r="F103" s="17" t="s">
        <v>63</v>
      </c>
      <c r="G103" s="17" t="s">
        <v>73</v>
      </c>
      <c r="H103" s="46">
        <v>20</v>
      </c>
      <c r="I103" s="46">
        <v>2</v>
      </c>
    </row>
    <row r="104" spans="2:9" x14ac:dyDescent="0.25">
      <c r="B104" s="67">
        <v>44493</v>
      </c>
      <c r="C104" s="17" t="s">
        <v>85</v>
      </c>
      <c r="D104" s="17" t="s">
        <v>71</v>
      </c>
      <c r="E104" s="17" t="s">
        <v>162</v>
      </c>
      <c r="F104" s="17" t="s">
        <v>67</v>
      </c>
      <c r="G104" s="17" t="s">
        <v>78</v>
      </c>
      <c r="H104" s="46">
        <v>30</v>
      </c>
      <c r="I104" s="46">
        <v>20</v>
      </c>
    </row>
    <row r="105" spans="2:9" x14ac:dyDescent="0.25">
      <c r="B105" s="67">
        <v>44498</v>
      </c>
      <c r="C105" s="17" t="s">
        <v>84</v>
      </c>
      <c r="D105" s="17" t="s">
        <v>17</v>
      </c>
      <c r="E105" s="17" t="s">
        <v>27</v>
      </c>
      <c r="F105" s="17" t="s">
        <v>61</v>
      </c>
      <c r="G105" s="17" t="s">
        <v>77</v>
      </c>
      <c r="H105" s="46">
        <v>15</v>
      </c>
      <c r="I105" s="46">
        <v>16</v>
      </c>
    </row>
    <row r="106" spans="2:9" x14ac:dyDescent="0.25">
      <c r="B106" s="67">
        <v>44499</v>
      </c>
      <c r="C106" s="17" t="s">
        <v>84</v>
      </c>
      <c r="D106" s="17" t="s">
        <v>13</v>
      </c>
      <c r="E106" s="17" t="s">
        <v>28</v>
      </c>
      <c r="F106" s="17" t="s">
        <v>63</v>
      </c>
      <c r="G106" s="17" t="s">
        <v>79</v>
      </c>
      <c r="H106" s="46">
        <v>10</v>
      </c>
      <c r="I106" s="46">
        <v>10</v>
      </c>
    </row>
    <row r="107" spans="2:9" x14ac:dyDescent="0.25">
      <c r="B107" s="67">
        <v>44504</v>
      </c>
      <c r="C107" s="17" t="s">
        <v>83</v>
      </c>
      <c r="D107" s="17" t="s">
        <v>60</v>
      </c>
      <c r="E107" s="17" t="s">
        <v>161</v>
      </c>
      <c r="F107" s="17" t="s">
        <v>63</v>
      </c>
      <c r="G107" s="17" t="s">
        <v>78</v>
      </c>
      <c r="H107" s="46">
        <v>30</v>
      </c>
      <c r="I107" s="46">
        <v>17</v>
      </c>
    </row>
    <row r="108" spans="2:9" x14ac:dyDescent="0.25">
      <c r="B108" s="67">
        <v>44507</v>
      </c>
      <c r="C108" s="17" t="s">
        <v>87</v>
      </c>
      <c r="D108" s="17" t="s">
        <v>13</v>
      </c>
      <c r="E108" s="17" t="s">
        <v>28</v>
      </c>
      <c r="F108" s="17" t="s">
        <v>63</v>
      </c>
      <c r="G108" s="17" t="s">
        <v>74</v>
      </c>
      <c r="H108" s="46">
        <v>5</v>
      </c>
      <c r="I108" s="46">
        <v>16</v>
      </c>
    </row>
    <row r="109" spans="2:9" x14ac:dyDescent="0.25">
      <c r="B109" s="67">
        <v>44511</v>
      </c>
      <c r="C109" s="17" t="s">
        <v>83</v>
      </c>
      <c r="D109" s="17" t="s">
        <v>17</v>
      </c>
      <c r="E109" s="17" t="s">
        <v>27</v>
      </c>
      <c r="F109" s="17" t="s">
        <v>61</v>
      </c>
      <c r="G109" s="17" t="s">
        <v>77</v>
      </c>
      <c r="H109" s="46">
        <v>15</v>
      </c>
      <c r="I109" s="46">
        <v>13</v>
      </c>
    </row>
    <row r="110" spans="2:9" x14ac:dyDescent="0.25">
      <c r="B110" s="67">
        <v>44511</v>
      </c>
      <c r="C110" s="17" t="s">
        <v>85</v>
      </c>
      <c r="D110" s="17" t="s">
        <v>17</v>
      </c>
      <c r="E110" s="17" t="s">
        <v>27</v>
      </c>
      <c r="F110" s="17" t="s">
        <v>61</v>
      </c>
      <c r="G110" s="17" t="s">
        <v>73</v>
      </c>
      <c r="H110" s="46">
        <v>15</v>
      </c>
      <c r="I110" s="46">
        <v>16</v>
      </c>
    </row>
    <row r="111" spans="2:9" x14ac:dyDescent="0.25">
      <c r="B111" s="67">
        <v>44512</v>
      </c>
      <c r="C111" s="17" t="s">
        <v>89</v>
      </c>
      <c r="D111" s="17" t="s">
        <v>17</v>
      </c>
      <c r="E111" s="17" t="s">
        <v>27</v>
      </c>
      <c r="F111" s="17" t="s">
        <v>61</v>
      </c>
      <c r="G111" s="17" t="s">
        <v>78</v>
      </c>
      <c r="H111" s="46">
        <v>5</v>
      </c>
      <c r="I111" s="46">
        <v>14</v>
      </c>
    </row>
    <row r="112" spans="2:9" x14ac:dyDescent="0.25">
      <c r="B112" s="67">
        <v>44514</v>
      </c>
      <c r="C112" s="17" t="s">
        <v>84</v>
      </c>
      <c r="D112" s="17" t="s">
        <v>64</v>
      </c>
      <c r="E112" s="17" t="s">
        <v>164</v>
      </c>
      <c r="F112" s="17" t="s">
        <v>65</v>
      </c>
      <c r="G112" s="17" t="s">
        <v>72</v>
      </c>
      <c r="H112" s="46">
        <v>25</v>
      </c>
      <c r="I112" s="46">
        <v>19</v>
      </c>
    </row>
    <row r="113" spans="2:9" x14ac:dyDescent="0.25">
      <c r="B113" s="67">
        <v>44517</v>
      </c>
      <c r="C113" s="17" t="s">
        <v>89</v>
      </c>
      <c r="D113" s="17" t="s">
        <v>17</v>
      </c>
      <c r="E113" s="17" t="s">
        <v>27</v>
      </c>
      <c r="F113" s="17" t="s">
        <v>61</v>
      </c>
      <c r="G113" s="17" t="s">
        <v>80</v>
      </c>
      <c r="H113" s="46">
        <v>5</v>
      </c>
      <c r="I113" s="46">
        <v>13</v>
      </c>
    </row>
    <row r="114" spans="2:9" x14ac:dyDescent="0.25">
      <c r="B114" s="67">
        <v>44522</v>
      </c>
      <c r="C114" s="17" t="s">
        <v>86</v>
      </c>
      <c r="D114" s="17" t="s">
        <v>64</v>
      </c>
      <c r="E114" s="17" t="s">
        <v>164</v>
      </c>
      <c r="F114" s="17" t="s">
        <v>65</v>
      </c>
      <c r="G114" s="17" t="s">
        <v>73</v>
      </c>
      <c r="H114" s="46">
        <v>20</v>
      </c>
      <c r="I114" s="46">
        <v>18</v>
      </c>
    </row>
    <row r="115" spans="2:9" x14ac:dyDescent="0.25">
      <c r="B115" s="67">
        <v>44523</v>
      </c>
      <c r="C115" s="17" t="s">
        <v>84</v>
      </c>
      <c r="D115" s="17" t="s">
        <v>149</v>
      </c>
      <c r="E115" s="17" t="s">
        <v>162</v>
      </c>
      <c r="F115" s="17" t="s">
        <v>67</v>
      </c>
      <c r="G115" s="17" t="s">
        <v>81</v>
      </c>
      <c r="H115" s="46">
        <v>15</v>
      </c>
      <c r="I115" s="46">
        <v>12</v>
      </c>
    </row>
    <row r="116" spans="2:9" x14ac:dyDescent="0.25">
      <c r="B116" s="67">
        <v>44526</v>
      </c>
      <c r="C116" s="17" t="s">
        <v>88</v>
      </c>
      <c r="D116" s="17" t="s">
        <v>13</v>
      </c>
      <c r="E116" s="17" t="s">
        <v>28</v>
      </c>
      <c r="F116" s="17" t="s">
        <v>63</v>
      </c>
      <c r="G116" s="17" t="s">
        <v>76</v>
      </c>
      <c r="H116" s="46">
        <v>30</v>
      </c>
      <c r="I116" s="46">
        <v>7</v>
      </c>
    </row>
    <row r="117" spans="2:9" x14ac:dyDescent="0.25">
      <c r="B117" s="67">
        <v>44541</v>
      </c>
      <c r="C117" s="17" t="s">
        <v>84</v>
      </c>
      <c r="D117" s="17" t="s">
        <v>68</v>
      </c>
      <c r="E117" s="17" t="s">
        <v>162</v>
      </c>
      <c r="F117" s="17" t="s">
        <v>67</v>
      </c>
      <c r="G117" s="17" t="s">
        <v>80</v>
      </c>
      <c r="H117" s="46">
        <v>15</v>
      </c>
      <c r="I117" s="46">
        <v>4</v>
      </c>
    </row>
    <row r="118" spans="2:9" x14ac:dyDescent="0.25">
      <c r="B118" s="67">
        <v>44541</v>
      </c>
      <c r="C118" s="17" t="s">
        <v>88</v>
      </c>
      <c r="D118" s="17" t="s">
        <v>71</v>
      </c>
      <c r="E118" s="17" t="s">
        <v>162</v>
      </c>
      <c r="F118" s="17" t="s">
        <v>67</v>
      </c>
      <c r="G118" s="17" t="s">
        <v>73</v>
      </c>
      <c r="H118" s="46">
        <v>10</v>
      </c>
      <c r="I118" s="46">
        <v>5</v>
      </c>
    </row>
    <row r="119" spans="2:9" x14ac:dyDescent="0.25">
      <c r="B119" s="67">
        <v>44545</v>
      </c>
      <c r="C119" s="17" t="s">
        <v>85</v>
      </c>
      <c r="D119" s="17" t="s">
        <v>43</v>
      </c>
      <c r="E119" s="17" t="s">
        <v>163</v>
      </c>
      <c r="F119" s="17" t="s">
        <v>63</v>
      </c>
      <c r="G119" s="17" t="s">
        <v>79</v>
      </c>
      <c r="H119" s="46">
        <v>25</v>
      </c>
      <c r="I119" s="46">
        <v>4</v>
      </c>
    </row>
    <row r="120" spans="2:9" x14ac:dyDescent="0.25">
      <c r="B120" s="67">
        <v>44547</v>
      </c>
      <c r="C120" s="17" t="s">
        <v>89</v>
      </c>
      <c r="D120" s="17" t="s">
        <v>43</v>
      </c>
      <c r="E120" s="17" t="s">
        <v>163</v>
      </c>
      <c r="F120" s="17" t="s">
        <v>63</v>
      </c>
      <c r="G120" s="17" t="s">
        <v>76</v>
      </c>
      <c r="H120" s="46">
        <v>20</v>
      </c>
      <c r="I120" s="46">
        <v>14</v>
      </c>
    </row>
    <row r="121" spans="2:9" x14ac:dyDescent="0.25">
      <c r="B121" s="67">
        <v>44549</v>
      </c>
      <c r="C121" s="17" t="s">
        <v>83</v>
      </c>
      <c r="D121" s="17" t="s">
        <v>68</v>
      </c>
      <c r="E121" s="17" t="s">
        <v>162</v>
      </c>
      <c r="F121" s="17" t="s">
        <v>67</v>
      </c>
      <c r="G121" s="17" t="s">
        <v>77</v>
      </c>
      <c r="H121" s="46">
        <v>10</v>
      </c>
      <c r="I121" s="46">
        <v>18</v>
      </c>
    </row>
    <row r="122" spans="2:9" x14ac:dyDescent="0.25">
      <c r="B122" s="67">
        <v>44556</v>
      </c>
      <c r="C122" s="17" t="s">
        <v>84</v>
      </c>
      <c r="D122" s="17" t="s">
        <v>17</v>
      </c>
      <c r="E122" s="17" t="s">
        <v>27</v>
      </c>
      <c r="F122" s="17" t="s">
        <v>61</v>
      </c>
      <c r="G122" s="17" t="s">
        <v>73</v>
      </c>
      <c r="H122" s="46">
        <v>25</v>
      </c>
      <c r="I122" s="46">
        <v>5</v>
      </c>
    </row>
    <row r="123" spans="2:9" x14ac:dyDescent="0.25">
      <c r="B123" s="67">
        <v>44556</v>
      </c>
      <c r="C123" s="17" t="s">
        <v>82</v>
      </c>
      <c r="D123" s="17" t="s">
        <v>17</v>
      </c>
      <c r="E123" s="17" t="s">
        <v>27</v>
      </c>
      <c r="F123" s="17" t="s">
        <v>61</v>
      </c>
      <c r="G123" s="17" t="s">
        <v>78</v>
      </c>
      <c r="H123" s="46">
        <v>30</v>
      </c>
      <c r="I123" s="46">
        <v>16</v>
      </c>
    </row>
    <row r="124" spans="2:9" x14ac:dyDescent="0.25">
      <c r="B124" s="67">
        <v>44556</v>
      </c>
      <c r="C124" s="17" t="s">
        <v>82</v>
      </c>
      <c r="D124" s="17" t="s">
        <v>149</v>
      </c>
      <c r="E124" s="17" t="s">
        <v>162</v>
      </c>
      <c r="F124" s="17" t="s">
        <v>67</v>
      </c>
      <c r="G124" s="17" t="s">
        <v>79</v>
      </c>
      <c r="H124" s="46">
        <v>10</v>
      </c>
      <c r="I124" s="46">
        <v>4</v>
      </c>
    </row>
    <row r="125" spans="2:9" x14ac:dyDescent="0.25">
      <c r="B125" s="67">
        <v>44558</v>
      </c>
      <c r="C125" s="17" t="s">
        <v>88</v>
      </c>
      <c r="D125" s="17" t="s">
        <v>15</v>
      </c>
      <c r="E125" s="17" t="s">
        <v>161</v>
      </c>
      <c r="F125" s="17" t="s">
        <v>63</v>
      </c>
      <c r="G125" s="17" t="s">
        <v>75</v>
      </c>
      <c r="H125" s="46">
        <v>10</v>
      </c>
      <c r="I125" s="46">
        <v>16</v>
      </c>
    </row>
    <row r="126" spans="2:9" x14ac:dyDescent="0.25">
      <c r="B126" s="67">
        <v>44561</v>
      </c>
      <c r="C126" s="17" t="s">
        <v>85</v>
      </c>
      <c r="D126" s="17" t="s">
        <v>69</v>
      </c>
      <c r="E126" s="17" t="s">
        <v>162</v>
      </c>
      <c r="F126" s="17" t="s">
        <v>67</v>
      </c>
      <c r="G126" s="17" t="s">
        <v>81</v>
      </c>
      <c r="H126" s="46">
        <v>10</v>
      </c>
      <c r="I126" s="46">
        <v>7</v>
      </c>
    </row>
    <row r="127" spans="2:9" x14ac:dyDescent="0.25">
      <c r="B127" s="67">
        <v>44566</v>
      </c>
      <c r="C127" s="17" t="s">
        <v>85</v>
      </c>
      <c r="D127" s="17" t="s">
        <v>13</v>
      </c>
      <c r="E127" s="17" t="s">
        <v>28</v>
      </c>
      <c r="F127" s="17" t="s">
        <v>63</v>
      </c>
      <c r="G127" s="17" t="s">
        <v>75</v>
      </c>
      <c r="H127" s="46">
        <v>5</v>
      </c>
      <c r="I127" s="46">
        <v>3</v>
      </c>
    </row>
    <row r="128" spans="2:9" x14ac:dyDescent="0.25">
      <c r="B128" s="67">
        <v>44567</v>
      </c>
      <c r="C128" s="17" t="s">
        <v>84</v>
      </c>
      <c r="D128" s="17" t="s">
        <v>70</v>
      </c>
      <c r="E128" s="17" t="s">
        <v>162</v>
      </c>
      <c r="F128" s="17" t="s">
        <v>67</v>
      </c>
      <c r="G128" s="17" t="s">
        <v>74</v>
      </c>
      <c r="H128" s="46">
        <v>15</v>
      </c>
      <c r="I128" s="46">
        <v>13</v>
      </c>
    </row>
    <row r="129" spans="2:9" x14ac:dyDescent="0.25">
      <c r="B129" s="67">
        <v>44569</v>
      </c>
      <c r="C129" s="17" t="s">
        <v>87</v>
      </c>
      <c r="D129" s="17" t="s">
        <v>17</v>
      </c>
      <c r="E129" s="17" t="s">
        <v>27</v>
      </c>
      <c r="F129" s="17" t="s">
        <v>61</v>
      </c>
      <c r="G129" s="17" t="s">
        <v>73</v>
      </c>
      <c r="H129" s="46">
        <v>10</v>
      </c>
      <c r="I129" s="46">
        <v>13</v>
      </c>
    </row>
    <row r="130" spans="2:9" x14ac:dyDescent="0.25">
      <c r="B130" s="67">
        <v>44573</v>
      </c>
      <c r="C130" s="17" t="s">
        <v>83</v>
      </c>
      <c r="D130" s="17" t="s">
        <v>68</v>
      </c>
      <c r="E130" s="17" t="s">
        <v>162</v>
      </c>
      <c r="F130" s="17" t="s">
        <v>67</v>
      </c>
      <c r="G130" s="17" t="s">
        <v>78</v>
      </c>
      <c r="H130" s="46">
        <v>20</v>
      </c>
      <c r="I130" s="46">
        <v>20</v>
      </c>
    </row>
    <row r="131" spans="2:9" x14ac:dyDescent="0.25">
      <c r="B131" s="67">
        <v>44580</v>
      </c>
      <c r="C131" s="17" t="s">
        <v>88</v>
      </c>
      <c r="D131" s="17" t="s">
        <v>64</v>
      </c>
      <c r="E131" s="17" t="s">
        <v>164</v>
      </c>
      <c r="F131" s="17" t="s">
        <v>65</v>
      </c>
      <c r="G131" s="17" t="s">
        <v>80</v>
      </c>
      <c r="H131" s="46">
        <v>5</v>
      </c>
      <c r="I131" s="46">
        <v>6</v>
      </c>
    </row>
    <row r="132" spans="2:9" x14ac:dyDescent="0.25">
      <c r="B132" s="67">
        <v>44580</v>
      </c>
      <c r="C132" s="17" t="s">
        <v>86</v>
      </c>
      <c r="D132" s="17" t="s">
        <v>43</v>
      </c>
      <c r="E132" s="17" t="s">
        <v>163</v>
      </c>
      <c r="F132" s="17" t="s">
        <v>63</v>
      </c>
      <c r="G132" s="17" t="s">
        <v>76</v>
      </c>
      <c r="H132" s="46">
        <v>20</v>
      </c>
      <c r="I132" s="46">
        <v>18</v>
      </c>
    </row>
    <row r="133" spans="2:9" x14ac:dyDescent="0.25">
      <c r="B133" s="67">
        <v>44586</v>
      </c>
      <c r="C133" s="17" t="s">
        <v>85</v>
      </c>
      <c r="D133" s="17" t="s">
        <v>70</v>
      </c>
      <c r="E133" s="17" t="s">
        <v>162</v>
      </c>
      <c r="F133" s="17" t="s">
        <v>67</v>
      </c>
      <c r="G133" s="17" t="s">
        <v>72</v>
      </c>
      <c r="H133" s="46">
        <v>5</v>
      </c>
      <c r="I133" s="46">
        <v>7</v>
      </c>
    </row>
    <row r="134" spans="2:9" x14ac:dyDescent="0.25">
      <c r="B134" s="67">
        <v>44588</v>
      </c>
      <c r="C134" s="17" t="s">
        <v>88</v>
      </c>
      <c r="D134" s="17" t="s">
        <v>59</v>
      </c>
      <c r="E134" s="17" t="s">
        <v>30</v>
      </c>
      <c r="F134" s="17" t="s">
        <v>62</v>
      </c>
      <c r="G134" s="17" t="s">
        <v>80</v>
      </c>
      <c r="H134" s="46">
        <v>10</v>
      </c>
      <c r="I134" s="46">
        <v>18</v>
      </c>
    </row>
    <row r="135" spans="2:9" x14ac:dyDescent="0.25">
      <c r="B135" s="67">
        <v>44590</v>
      </c>
      <c r="C135" s="17" t="s">
        <v>83</v>
      </c>
      <c r="D135" s="17" t="s">
        <v>148</v>
      </c>
      <c r="E135" s="17" t="s">
        <v>162</v>
      </c>
      <c r="F135" s="17" t="s">
        <v>67</v>
      </c>
      <c r="G135" s="17" t="s">
        <v>77</v>
      </c>
      <c r="H135" s="46">
        <v>5</v>
      </c>
      <c r="I135" s="46">
        <v>5</v>
      </c>
    </row>
    <row r="136" spans="2:9" x14ac:dyDescent="0.25">
      <c r="B136" s="67">
        <v>44591</v>
      </c>
      <c r="C136" s="17" t="s">
        <v>83</v>
      </c>
      <c r="D136" s="17" t="s">
        <v>68</v>
      </c>
      <c r="E136" s="17" t="s">
        <v>162</v>
      </c>
      <c r="F136" s="17" t="s">
        <v>67</v>
      </c>
      <c r="G136" s="17" t="s">
        <v>81</v>
      </c>
      <c r="H136" s="46">
        <v>5</v>
      </c>
      <c r="I136" s="46">
        <v>7</v>
      </c>
    </row>
    <row r="137" spans="2:9" x14ac:dyDescent="0.25">
      <c r="B137" s="67">
        <v>44593</v>
      </c>
      <c r="C137" s="17" t="s">
        <v>83</v>
      </c>
      <c r="D137" s="17" t="s">
        <v>68</v>
      </c>
      <c r="E137" s="17" t="s">
        <v>162</v>
      </c>
      <c r="F137" s="17" t="s">
        <v>67</v>
      </c>
      <c r="G137" s="17" t="s">
        <v>76</v>
      </c>
      <c r="H137" s="46">
        <v>5</v>
      </c>
      <c r="I137" s="46">
        <v>16</v>
      </c>
    </row>
    <row r="138" spans="2:9" x14ac:dyDescent="0.25">
      <c r="B138" s="67">
        <v>44595</v>
      </c>
      <c r="C138" s="17" t="s">
        <v>82</v>
      </c>
      <c r="D138" s="17" t="s">
        <v>60</v>
      </c>
      <c r="E138" s="17" t="s">
        <v>161</v>
      </c>
      <c r="F138" s="17" t="s">
        <v>63</v>
      </c>
      <c r="G138" s="17" t="s">
        <v>79</v>
      </c>
      <c r="H138" s="46">
        <v>15</v>
      </c>
      <c r="I138" s="46">
        <v>9</v>
      </c>
    </row>
    <row r="139" spans="2:9" x14ac:dyDescent="0.25">
      <c r="B139" s="67">
        <v>44596</v>
      </c>
      <c r="C139" s="17" t="s">
        <v>89</v>
      </c>
      <c r="D139" s="17" t="s">
        <v>17</v>
      </c>
      <c r="E139" s="17" t="s">
        <v>27</v>
      </c>
      <c r="F139" s="17" t="s">
        <v>61</v>
      </c>
      <c r="G139" s="17" t="s">
        <v>76</v>
      </c>
      <c r="H139" s="46">
        <v>25</v>
      </c>
      <c r="I139" s="46">
        <v>20</v>
      </c>
    </row>
    <row r="140" spans="2:9" x14ac:dyDescent="0.25">
      <c r="B140" s="67">
        <v>44597</v>
      </c>
      <c r="C140" s="17" t="s">
        <v>89</v>
      </c>
      <c r="D140" s="17" t="s">
        <v>149</v>
      </c>
      <c r="E140" s="17" t="s">
        <v>162</v>
      </c>
      <c r="F140" s="17" t="s">
        <v>67</v>
      </c>
      <c r="G140" s="17" t="s">
        <v>78</v>
      </c>
      <c r="H140" s="46">
        <v>15</v>
      </c>
      <c r="I140" s="46">
        <v>6</v>
      </c>
    </row>
    <row r="141" spans="2:9" x14ac:dyDescent="0.25">
      <c r="B141" s="67">
        <v>44598</v>
      </c>
      <c r="C141" s="17" t="s">
        <v>82</v>
      </c>
      <c r="D141" s="17" t="s">
        <v>17</v>
      </c>
      <c r="E141" s="17" t="s">
        <v>27</v>
      </c>
      <c r="F141" s="17" t="s">
        <v>61</v>
      </c>
      <c r="G141" s="17" t="s">
        <v>74</v>
      </c>
      <c r="H141" s="46">
        <v>10</v>
      </c>
      <c r="I141" s="46">
        <v>13</v>
      </c>
    </row>
    <row r="142" spans="2:9" x14ac:dyDescent="0.25">
      <c r="B142" s="67">
        <v>44603</v>
      </c>
      <c r="C142" s="17" t="s">
        <v>89</v>
      </c>
      <c r="D142" s="17" t="s">
        <v>64</v>
      </c>
      <c r="E142" s="17" t="s">
        <v>164</v>
      </c>
      <c r="F142" s="17" t="s">
        <v>65</v>
      </c>
      <c r="G142" s="17" t="s">
        <v>81</v>
      </c>
      <c r="H142" s="46">
        <v>5</v>
      </c>
      <c r="I142" s="46">
        <v>2</v>
      </c>
    </row>
    <row r="143" spans="2:9" x14ac:dyDescent="0.25">
      <c r="B143" s="67">
        <v>44604</v>
      </c>
      <c r="C143" s="17" t="s">
        <v>85</v>
      </c>
      <c r="D143" s="17" t="s">
        <v>15</v>
      </c>
      <c r="E143" s="17" t="s">
        <v>161</v>
      </c>
      <c r="F143" s="17" t="s">
        <v>63</v>
      </c>
      <c r="G143" s="17" t="s">
        <v>78</v>
      </c>
      <c r="H143" s="46">
        <v>30</v>
      </c>
      <c r="I143" s="46">
        <v>9</v>
      </c>
    </row>
    <row r="144" spans="2:9" x14ac:dyDescent="0.25">
      <c r="B144" s="67">
        <v>44605</v>
      </c>
      <c r="C144" s="17" t="s">
        <v>84</v>
      </c>
      <c r="D144" s="17" t="s">
        <v>17</v>
      </c>
      <c r="E144" s="17" t="s">
        <v>27</v>
      </c>
      <c r="F144" s="17" t="s">
        <v>61</v>
      </c>
      <c r="G144" s="17" t="s">
        <v>76</v>
      </c>
      <c r="H144" s="46">
        <v>10</v>
      </c>
      <c r="I144" s="46">
        <v>14</v>
      </c>
    </row>
    <row r="145" spans="2:9" x14ac:dyDescent="0.25">
      <c r="B145" s="67">
        <v>44605</v>
      </c>
      <c r="C145" s="17" t="s">
        <v>83</v>
      </c>
      <c r="D145" s="17" t="s">
        <v>15</v>
      </c>
      <c r="E145" s="17" t="s">
        <v>161</v>
      </c>
      <c r="F145" s="17" t="s">
        <v>63</v>
      </c>
      <c r="G145" s="17" t="s">
        <v>79</v>
      </c>
      <c r="H145" s="46">
        <v>15</v>
      </c>
      <c r="I145" s="46">
        <v>9</v>
      </c>
    </row>
    <row r="146" spans="2:9" x14ac:dyDescent="0.25">
      <c r="B146" s="67">
        <v>44605</v>
      </c>
      <c r="C146" s="17" t="s">
        <v>89</v>
      </c>
      <c r="D146" s="17" t="s">
        <v>59</v>
      </c>
      <c r="E146" s="17" t="s">
        <v>30</v>
      </c>
      <c r="F146" s="17" t="s">
        <v>62</v>
      </c>
      <c r="G146" s="17" t="s">
        <v>78</v>
      </c>
      <c r="H146" s="46">
        <v>30</v>
      </c>
      <c r="I146" s="46">
        <v>6</v>
      </c>
    </row>
    <row r="147" spans="2:9" x14ac:dyDescent="0.25">
      <c r="B147" s="67">
        <v>44606</v>
      </c>
      <c r="C147" s="17" t="s">
        <v>83</v>
      </c>
      <c r="D147" s="17" t="s">
        <v>59</v>
      </c>
      <c r="E147" s="17" t="s">
        <v>30</v>
      </c>
      <c r="F147" s="17" t="s">
        <v>62</v>
      </c>
      <c r="G147" s="17" t="s">
        <v>76</v>
      </c>
      <c r="H147" s="46">
        <v>30</v>
      </c>
      <c r="I147" s="46">
        <v>14</v>
      </c>
    </row>
    <row r="148" spans="2:9" x14ac:dyDescent="0.25">
      <c r="B148" s="67">
        <v>44610</v>
      </c>
      <c r="C148" s="17" t="s">
        <v>85</v>
      </c>
      <c r="D148" s="17" t="s">
        <v>13</v>
      </c>
      <c r="E148" s="17" t="s">
        <v>28</v>
      </c>
      <c r="F148" s="17" t="s">
        <v>63</v>
      </c>
      <c r="G148" s="17" t="s">
        <v>77</v>
      </c>
      <c r="H148" s="46">
        <v>20</v>
      </c>
      <c r="I148" s="46">
        <v>12</v>
      </c>
    </row>
    <row r="149" spans="2:9" x14ac:dyDescent="0.25">
      <c r="B149" s="67">
        <v>44613</v>
      </c>
      <c r="C149" s="17" t="s">
        <v>89</v>
      </c>
      <c r="D149" s="17" t="s">
        <v>13</v>
      </c>
      <c r="E149" s="17" t="s">
        <v>28</v>
      </c>
      <c r="F149" s="17" t="s">
        <v>63</v>
      </c>
      <c r="G149" s="17" t="s">
        <v>80</v>
      </c>
      <c r="H149" s="46">
        <v>25</v>
      </c>
      <c r="I149" s="46">
        <v>10</v>
      </c>
    </row>
    <row r="150" spans="2:9" x14ac:dyDescent="0.25">
      <c r="B150" s="67">
        <v>44613</v>
      </c>
      <c r="C150" s="17" t="s">
        <v>83</v>
      </c>
      <c r="D150" s="17" t="s">
        <v>59</v>
      </c>
      <c r="E150" s="17" t="s">
        <v>30</v>
      </c>
      <c r="F150" s="17" t="s">
        <v>62</v>
      </c>
      <c r="G150" s="17" t="s">
        <v>73</v>
      </c>
      <c r="H150" s="46">
        <v>15</v>
      </c>
      <c r="I150" s="46">
        <v>7</v>
      </c>
    </row>
    <row r="151" spans="2:9" x14ac:dyDescent="0.25">
      <c r="B151" s="67">
        <v>44613</v>
      </c>
      <c r="C151" s="17" t="s">
        <v>83</v>
      </c>
      <c r="D151" s="17" t="s">
        <v>43</v>
      </c>
      <c r="E151" s="17" t="s">
        <v>163</v>
      </c>
      <c r="F151" s="17" t="s">
        <v>63</v>
      </c>
      <c r="G151" s="17" t="s">
        <v>78</v>
      </c>
      <c r="H151" s="46">
        <v>0</v>
      </c>
      <c r="I151" s="46">
        <v>13</v>
      </c>
    </row>
    <row r="152" spans="2:9" x14ac:dyDescent="0.25">
      <c r="B152" s="67">
        <v>44614</v>
      </c>
      <c r="C152" s="17" t="s">
        <v>89</v>
      </c>
      <c r="D152" s="17" t="s">
        <v>60</v>
      </c>
      <c r="E152" s="17" t="s">
        <v>161</v>
      </c>
      <c r="F152" s="17" t="s">
        <v>63</v>
      </c>
      <c r="G152" s="17" t="s">
        <v>79</v>
      </c>
      <c r="H152" s="46">
        <v>15</v>
      </c>
      <c r="I152" s="46">
        <v>2</v>
      </c>
    </row>
    <row r="153" spans="2:9" x14ac:dyDescent="0.25">
      <c r="B153" s="67">
        <v>44618</v>
      </c>
      <c r="C153" s="17" t="s">
        <v>83</v>
      </c>
      <c r="D153" s="17" t="s">
        <v>15</v>
      </c>
      <c r="E153" s="17" t="s">
        <v>161</v>
      </c>
      <c r="F153" s="17" t="s">
        <v>63</v>
      </c>
      <c r="G153" s="17" t="s">
        <v>81</v>
      </c>
      <c r="H153" s="46">
        <v>10</v>
      </c>
      <c r="I153" s="46">
        <v>12</v>
      </c>
    </row>
    <row r="154" spans="2:9" x14ac:dyDescent="0.25">
      <c r="B154" s="67">
        <v>44621</v>
      </c>
      <c r="C154" s="17" t="s">
        <v>88</v>
      </c>
      <c r="D154" s="17" t="s">
        <v>16</v>
      </c>
      <c r="E154" s="17" t="s">
        <v>29</v>
      </c>
      <c r="F154" s="17" t="s">
        <v>63</v>
      </c>
      <c r="G154" s="17" t="s">
        <v>75</v>
      </c>
      <c r="H154" s="46">
        <v>5</v>
      </c>
      <c r="I154" s="46">
        <v>20</v>
      </c>
    </row>
    <row r="155" spans="2:9" x14ac:dyDescent="0.25">
      <c r="B155" s="67">
        <v>44623</v>
      </c>
      <c r="C155" s="17" t="s">
        <v>89</v>
      </c>
      <c r="D155" s="17" t="s">
        <v>148</v>
      </c>
      <c r="E155" s="17" t="s">
        <v>162</v>
      </c>
      <c r="F155" s="17" t="s">
        <v>67</v>
      </c>
      <c r="G155" s="17" t="s">
        <v>81</v>
      </c>
      <c r="H155" s="46">
        <v>10</v>
      </c>
      <c r="I155" s="46">
        <v>6</v>
      </c>
    </row>
    <row r="156" spans="2:9" x14ac:dyDescent="0.25">
      <c r="B156" s="67">
        <v>44626</v>
      </c>
      <c r="C156" s="17" t="s">
        <v>82</v>
      </c>
      <c r="D156" s="17" t="s">
        <v>16</v>
      </c>
      <c r="E156" s="17" t="s">
        <v>29</v>
      </c>
      <c r="F156" s="17" t="s">
        <v>63</v>
      </c>
      <c r="G156" s="17" t="s">
        <v>80</v>
      </c>
      <c r="H156" s="46">
        <v>10</v>
      </c>
      <c r="I156" s="46">
        <v>14</v>
      </c>
    </row>
    <row r="157" spans="2:9" x14ac:dyDescent="0.25">
      <c r="B157" s="67">
        <v>44627</v>
      </c>
      <c r="C157" s="17" t="s">
        <v>85</v>
      </c>
      <c r="D157" s="17" t="s">
        <v>17</v>
      </c>
      <c r="E157" s="17" t="s">
        <v>27</v>
      </c>
      <c r="F157" s="17" t="s">
        <v>61</v>
      </c>
      <c r="G157" s="17" t="s">
        <v>78</v>
      </c>
      <c r="H157" s="46">
        <v>20</v>
      </c>
      <c r="I157" s="46">
        <v>12</v>
      </c>
    </row>
    <row r="158" spans="2:9" x14ac:dyDescent="0.25">
      <c r="B158" s="67">
        <v>44627</v>
      </c>
      <c r="C158" s="17" t="s">
        <v>86</v>
      </c>
      <c r="D158" s="17" t="s">
        <v>71</v>
      </c>
      <c r="E158" s="17" t="s">
        <v>162</v>
      </c>
      <c r="F158" s="17" t="s">
        <v>67</v>
      </c>
      <c r="G158" s="17" t="s">
        <v>78</v>
      </c>
      <c r="H158" s="46">
        <v>0</v>
      </c>
      <c r="I158" s="46">
        <v>14</v>
      </c>
    </row>
    <row r="159" spans="2:9" x14ac:dyDescent="0.25">
      <c r="B159" s="67">
        <v>44627</v>
      </c>
      <c r="C159" s="17" t="s">
        <v>89</v>
      </c>
      <c r="D159" s="17" t="s">
        <v>13</v>
      </c>
      <c r="E159" s="17" t="s">
        <v>28</v>
      </c>
      <c r="F159" s="17" t="s">
        <v>63</v>
      </c>
      <c r="G159" s="17" t="s">
        <v>78</v>
      </c>
      <c r="H159" s="46">
        <v>10</v>
      </c>
      <c r="I159" s="46">
        <v>6</v>
      </c>
    </row>
    <row r="160" spans="2:9" x14ac:dyDescent="0.25">
      <c r="B160" s="67">
        <v>44630</v>
      </c>
      <c r="C160" s="17" t="s">
        <v>82</v>
      </c>
      <c r="D160" s="17" t="s">
        <v>13</v>
      </c>
      <c r="E160" s="17" t="s">
        <v>28</v>
      </c>
      <c r="F160" s="17" t="s">
        <v>63</v>
      </c>
      <c r="G160" s="17" t="s">
        <v>75</v>
      </c>
      <c r="H160" s="46">
        <v>0</v>
      </c>
      <c r="I160" s="46">
        <v>19</v>
      </c>
    </row>
    <row r="161" spans="2:9" x14ac:dyDescent="0.25">
      <c r="B161" s="67">
        <v>44633</v>
      </c>
      <c r="C161" s="17" t="s">
        <v>87</v>
      </c>
      <c r="D161" s="17" t="s">
        <v>149</v>
      </c>
      <c r="E161" s="17" t="s">
        <v>162</v>
      </c>
      <c r="F161" s="17" t="s">
        <v>67</v>
      </c>
      <c r="G161" s="17" t="s">
        <v>76</v>
      </c>
      <c r="H161" s="46">
        <v>10</v>
      </c>
      <c r="I161" s="46">
        <v>12</v>
      </c>
    </row>
    <row r="162" spans="2:9" x14ac:dyDescent="0.25">
      <c r="B162" s="67">
        <v>44635</v>
      </c>
      <c r="C162" s="17" t="s">
        <v>85</v>
      </c>
      <c r="D162" s="17" t="s">
        <v>17</v>
      </c>
      <c r="E162" s="17" t="s">
        <v>27</v>
      </c>
      <c r="F162" s="17" t="s">
        <v>61</v>
      </c>
      <c r="G162" s="17" t="s">
        <v>80</v>
      </c>
      <c r="H162" s="46">
        <v>10</v>
      </c>
      <c r="I162" s="46">
        <v>11</v>
      </c>
    </row>
    <row r="163" spans="2:9" x14ac:dyDescent="0.25">
      <c r="B163" s="67">
        <v>44636</v>
      </c>
      <c r="C163" s="17" t="s">
        <v>85</v>
      </c>
      <c r="D163" s="17" t="s">
        <v>71</v>
      </c>
      <c r="E163" s="17" t="s">
        <v>162</v>
      </c>
      <c r="F163" s="17" t="s">
        <v>67</v>
      </c>
      <c r="G163" s="17" t="s">
        <v>80</v>
      </c>
      <c r="H163" s="46">
        <v>15</v>
      </c>
      <c r="I163" s="46">
        <v>16</v>
      </c>
    </row>
    <row r="164" spans="2:9" x14ac:dyDescent="0.25">
      <c r="B164" s="67">
        <v>44639</v>
      </c>
      <c r="C164" s="17" t="s">
        <v>87</v>
      </c>
      <c r="D164" s="17" t="s">
        <v>17</v>
      </c>
      <c r="E164" s="17" t="s">
        <v>27</v>
      </c>
      <c r="F164" s="17" t="s">
        <v>61</v>
      </c>
      <c r="G164" s="17" t="s">
        <v>77</v>
      </c>
      <c r="H164" s="46">
        <v>25</v>
      </c>
      <c r="I164" s="46">
        <v>15</v>
      </c>
    </row>
    <row r="165" spans="2:9" x14ac:dyDescent="0.25">
      <c r="B165" s="67">
        <v>44642</v>
      </c>
      <c r="C165" s="17" t="s">
        <v>84</v>
      </c>
      <c r="D165" s="17" t="s">
        <v>16</v>
      </c>
      <c r="E165" s="17" t="s">
        <v>29</v>
      </c>
      <c r="F165" s="17" t="s">
        <v>63</v>
      </c>
      <c r="G165" s="17" t="s">
        <v>79</v>
      </c>
      <c r="H165" s="46">
        <v>25</v>
      </c>
      <c r="I165" s="46">
        <v>16</v>
      </c>
    </row>
    <row r="166" spans="2:9" x14ac:dyDescent="0.25">
      <c r="B166" s="67">
        <v>44644</v>
      </c>
      <c r="C166" s="17" t="s">
        <v>84</v>
      </c>
      <c r="D166" s="17" t="s">
        <v>149</v>
      </c>
      <c r="E166" s="17" t="s">
        <v>162</v>
      </c>
      <c r="F166" s="17" t="s">
        <v>67</v>
      </c>
      <c r="G166" s="17" t="s">
        <v>75</v>
      </c>
      <c r="H166" s="46">
        <v>0</v>
      </c>
      <c r="I166" s="46">
        <v>10</v>
      </c>
    </row>
    <row r="167" spans="2:9" x14ac:dyDescent="0.25">
      <c r="B167" s="67">
        <v>44648</v>
      </c>
      <c r="C167" s="17" t="s">
        <v>89</v>
      </c>
      <c r="D167" s="17" t="s">
        <v>64</v>
      </c>
      <c r="E167" s="17" t="s">
        <v>164</v>
      </c>
      <c r="F167" s="17" t="s">
        <v>65</v>
      </c>
      <c r="G167" s="17" t="s">
        <v>76</v>
      </c>
      <c r="H167" s="46">
        <v>0</v>
      </c>
      <c r="I167" s="46">
        <v>2</v>
      </c>
    </row>
    <row r="168" spans="2:9" x14ac:dyDescent="0.25">
      <c r="B168" s="67">
        <v>44663</v>
      </c>
      <c r="C168" s="17" t="s">
        <v>86</v>
      </c>
      <c r="D168" s="17" t="s">
        <v>148</v>
      </c>
      <c r="E168" s="17" t="s">
        <v>162</v>
      </c>
      <c r="F168" s="17" t="s">
        <v>67</v>
      </c>
      <c r="G168" s="17" t="s">
        <v>73</v>
      </c>
      <c r="H168" s="46">
        <v>30</v>
      </c>
      <c r="I168" s="46">
        <v>5</v>
      </c>
    </row>
    <row r="169" spans="2:9" x14ac:dyDescent="0.25">
      <c r="B169" s="67">
        <v>44668</v>
      </c>
      <c r="C169" s="17" t="s">
        <v>87</v>
      </c>
      <c r="D169" s="17" t="s">
        <v>64</v>
      </c>
      <c r="E169" s="17" t="s">
        <v>164</v>
      </c>
      <c r="F169" s="17" t="s">
        <v>65</v>
      </c>
      <c r="G169" s="17" t="s">
        <v>73</v>
      </c>
      <c r="H169" s="46">
        <v>5</v>
      </c>
      <c r="I169" s="46">
        <v>15</v>
      </c>
    </row>
    <row r="170" spans="2:9" x14ac:dyDescent="0.25">
      <c r="B170" s="67">
        <v>44669</v>
      </c>
      <c r="C170" s="17" t="s">
        <v>82</v>
      </c>
      <c r="D170" s="17" t="s">
        <v>59</v>
      </c>
      <c r="E170" s="17" t="s">
        <v>30</v>
      </c>
      <c r="F170" s="17" t="s">
        <v>62</v>
      </c>
      <c r="G170" s="17" t="s">
        <v>81</v>
      </c>
      <c r="H170" s="46">
        <v>25</v>
      </c>
      <c r="I170" s="46">
        <v>13</v>
      </c>
    </row>
    <row r="171" spans="2:9" x14ac:dyDescent="0.25">
      <c r="B171" s="67">
        <v>44673</v>
      </c>
      <c r="C171" s="17" t="s">
        <v>86</v>
      </c>
      <c r="D171" s="17" t="s">
        <v>70</v>
      </c>
      <c r="E171" s="17" t="s">
        <v>162</v>
      </c>
      <c r="F171" s="17" t="s">
        <v>67</v>
      </c>
      <c r="G171" s="17" t="s">
        <v>77</v>
      </c>
      <c r="H171" s="46">
        <v>20</v>
      </c>
      <c r="I171" s="46">
        <v>10</v>
      </c>
    </row>
    <row r="172" spans="2:9" x14ac:dyDescent="0.25">
      <c r="B172" s="67">
        <v>44676</v>
      </c>
      <c r="C172" s="17" t="s">
        <v>85</v>
      </c>
      <c r="D172" s="17" t="s">
        <v>16</v>
      </c>
      <c r="E172" s="17" t="s">
        <v>29</v>
      </c>
      <c r="F172" s="17" t="s">
        <v>63</v>
      </c>
      <c r="G172" s="17" t="s">
        <v>73</v>
      </c>
      <c r="H172" s="46">
        <v>5</v>
      </c>
      <c r="I172" s="46">
        <v>19</v>
      </c>
    </row>
    <row r="173" spans="2:9" x14ac:dyDescent="0.25">
      <c r="B173" s="67">
        <v>44676</v>
      </c>
      <c r="C173" s="17" t="s">
        <v>87</v>
      </c>
      <c r="D173" s="17" t="s">
        <v>71</v>
      </c>
      <c r="E173" s="17" t="s">
        <v>162</v>
      </c>
      <c r="F173" s="17" t="s">
        <v>67</v>
      </c>
      <c r="G173" s="17" t="s">
        <v>77</v>
      </c>
      <c r="H173" s="46">
        <v>15</v>
      </c>
      <c r="I173" s="46">
        <v>15</v>
      </c>
    </row>
    <row r="174" spans="2:9" x14ac:dyDescent="0.25">
      <c r="B174" s="67">
        <v>44677</v>
      </c>
      <c r="C174" s="17" t="s">
        <v>85</v>
      </c>
      <c r="D174" s="17" t="s">
        <v>149</v>
      </c>
      <c r="E174" s="17" t="s">
        <v>162</v>
      </c>
      <c r="F174" s="17" t="s">
        <v>67</v>
      </c>
      <c r="G174" s="17" t="s">
        <v>79</v>
      </c>
      <c r="H174" s="46">
        <v>5</v>
      </c>
      <c r="I174" s="46">
        <v>17</v>
      </c>
    </row>
    <row r="175" spans="2:9" x14ac:dyDescent="0.25">
      <c r="B175" s="67">
        <v>44682</v>
      </c>
      <c r="C175" s="17" t="s">
        <v>86</v>
      </c>
      <c r="D175" s="17" t="s">
        <v>64</v>
      </c>
      <c r="E175" s="17" t="s">
        <v>164</v>
      </c>
      <c r="F175" s="17" t="s">
        <v>65</v>
      </c>
      <c r="G175" s="17" t="s">
        <v>73</v>
      </c>
      <c r="H175" s="46">
        <v>5</v>
      </c>
      <c r="I175" s="46">
        <v>10</v>
      </c>
    </row>
    <row r="176" spans="2:9" x14ac:dyDescent="0.25">
      <c r="B176" s="67">
        <v>44687</v>
      </c>
      <c r="C176" s="17" t="s">
        <v>89</v>
      </c>
      <c r="D176" s="17" t="s">
        <v>60</v>
      </c>
      <c r="E176" s="17" t="s">
        <v>161</v>
      </c>
      <c r="F176" s="17" t="s">
        <v>63</v>
      </c>
      <c r="G176" s="17" t="s">
        <v>76</v>
      </c>
      <c r="H176" s="46">
        <v>5</v>
      </c>
      <c r="I176" s="46">
        <v>12</v>
      </c>
    </row>
    <row r="177" spans="2:9" x14ac:dyDescent="0.25">
      <c r="B177" s="67">
        <v>44692</v>
      </c>
      <c r="C177" s="17" t="s">
        <v>85</v>
      </c>
      <c r="D177" s="17" t="s">
        <v>68</v>
      </c>
      <c r="E177" s="17" t="s">
        <v>162</v>
      </c>
      <c r="F177" s="17" t="s">
        <v>67</v>
      </c>
      <c r="G177" s="17" t="s">
        <v>76</v>
      </c>
      <c r="H177" s="46">
        <v>25</v>
      </c>
      <c r="I177" s="46">
        <v>18</v>
      </c>
    </row>
    <row r="178" spans="2:9" x14ac:dyDescent="0.25">
      <c r="B178" s="67">
        <v>44695</v>
      </c>
      <c r="C178" s="17" t="s">
        <v>87</v>
      </c>
      <c r="D178" s="17" t="s">
        <v>60</v>
      </c>
      <c r="E178" s="17" t="s">
        <v>161</v>
      </c>
      <c r="F178" s="17" t="s">
        <v>63</v>
      </c>
      <c r="G178" s="17" t="s">
        <v>74</v>
      </c>
      <c r="H178" s="46">
        <v>5</v>
      </c>
      <c r="I178" s="46">
        <v>15</v>
      </c>
    </row>
    <row r="179" spans="2:9" x14ac:dyDescent="0.25">
      <c r="B179" s="67">
        <v>44697</v>
      </c>
      <c r="C179" s="17" t="s">
        <v>84</v>
      </c>
      <c r="D179" s="17" t="s">
        <v>69</v>
      </c>
      <c r="E179" s="17" t="s">
        <v>162</v>
      </c>
      <c r="F179" s="17" t="s">
        <v>67</v>
      </c>
      <c r="G179" s="17" t="s">
        <v>78</v>
      </c>
      <c r="H179" s="46">
        <v>25</v>
      </c>
      <c r="I179" s="46">
        <v>10</v>
      </c>
    </row>
    <row r="180" spans="2:9" x14ac:dyDescent="0.25">
      <c r="B180" s="67">
        <v>44701</v>
      </c>
      <c r="C180" s="17" t="s">
        <v>82</v>
      </c>
      <c r="D180" s="17" t="s">
        <v>13</v>
      </c>
      <c r="E180" s="17" t="s">
        <v>28</v>
      </c>
      <c r="F180" s="17" t="s">
        <v>63</v>
      </c>
      <c r="G180" s="17" t="s">
        <v>80</v>
      </c>
      <c r="H180" s="46">
        <v>25</v>
      </c>
      <c r="I180" s="46">
        <v>6</v>
      </c>
    </row>
    <row r="181" spans="2:9" x14ac:dyDescent="0.25">
      <c r="B181" s="67">
        <v>44707</v>
      </c>
      <c r="C181" s="17" t="s">
        <v>83</v>
      </c>
      <c r="D181" s="17" t="s">
        <v>68</v>
      </c>
      <c r="E181" s="17" t="s">
        <v>162</v>
      </c>
      <c r="F181" s="17" t="s">
        <v>67</v>
      </c>
      <c r="G181" s="17" t="s">
        <v>77</v>
      </c>
      <c r="H181" s="46">
        <v>5</v>
      </c>
      <c r="I181" s="46">
        <v>14</v>
      </c>
    </row>
    <row r="182" spans="2:9" x14ac:dyDescent="0.25">
      <c r="B182" s="67">
        <v>44710</v>
      </c>
      <c r="C182" s="17" t="s">
        <v>89</v>
      </c>
      <c r="D182" s="17" t="s">
        <v>15</v>
      </c>
      <c r="E182" s="17" t="s">
        <v>161</v>
      </c>
      <c r="F182" s="17" t="s">
        <v>63</v>
      </c>
      <c r="G182" s="17" t="s">
        <v>80</v>
      </c>
      <c r="H182" s="46">
        <v>15</v>
      </c>
      <c r="I182" s="46">
        <v>18</v>
      </c>
    </row>
    <row r="183" spans="2:9" x14ac:dyDescent="0.25">
      <c r="B183" s="67">
        <v>44714</v>
      </c>
      <c r="C183" s="17" t="s">
        <v>87</v>
      </c>
      <c r="D183" s="17" t="s">
        <v>71</v>
      </c>
      <c r="E183" s="17" t="s">
        <v>162</v>
      </c>
      <c r="F183" s="17" t="s">
        <v>67</v>
      </c>
      <c r="G183" s="17" t="s">
        <v>72</v>
      </c>
      <c r="H183" s="46">
        <v>10</v>
      </c>
      <c r="I183" s="46">
        <v>13</v>
      </c>
    </row>
    <row r="184" spans="2:9" x14ac:dyDescent="0.25">
      <c r="B184" s="67">
        <v>44718</v>
      </c>
      <c r="C184" s="17" t="s">
        <v>89</v>
      </c>
      <c r="D184" s="17" t="s">
        <v>149</v>
      </c>
      <c r="E184" s="17" t="s">
        <v>162</v>
      </c>
      <c r="F184" s="17" t="s">
        <v>67</v>
      </c>
      <c r="G184" s="17" t="s">
        <v>80</v>
      </c>
      <c r="H184" s="46">
        <v>25</v>
      </c>
      <c r="I184" s="46">
        <v>14</v>
      </c>
    </row>
    <row r="185" spans="2:9" x14ac:dyDescent="0.25">
      <c r="B185" s="67">
        <v>44720</v>
      </c>
      <c r="C185" s="17" t="s">
        <v>88</v>
      </c>
      <c r="D185" s="17" t="s">
        <v>16</v>
      </c>
      <c r="E185" s="17" t="s">
        <v>29</v>
      </c>
      <c r="F185" s="17" t="s">
        <v>63</v>
      </c>
      <c r="G185" s="17" t="s">
        <v>72</v>
      </c>
      <c r="H185" s="46">
        <v>15</v>
      </c>
      <c r="I185" s="46">
        <v>20</v>
      </c>
    </row>
    <row r="186" spans="2:9" x14ac:dyDescent="0.25">
      <c r="B186" s="67">
        <v>44721</v>
      </c>
      <c r="C186" s="17" t="s">
        <v>88</v>
      </c>
      <c r="D186" s="17" t="s">
        <v>17</v>
      </c>
      <c r="E186" s="17" t="s">
        <v>27</v>
      </c>
      <c r="F186" s="17" t="s">
        <v>61</v>
      </c>
      <c r="G186" s="17" t="s">
        <v>77</v>
      </c>
      <c r="H186" s="46">
        <v>10</v>
      </c>
      <c r="I186" s="46">
        <v>10</v>
      </c>
    </row>
    <row r="187" spans="2:9" x14ac:dyDescent="0.25">
      <c r="B187" s="67">
        <v>44723</v>
      </c>
      <c r="C187" s="17" t="s">
        <v>84</v>
      </c>
      <c r="D187" s="17" t="s">
        <v>60</v>
      </c>
      <c r="E187" s="17" t="s">
        <v>161</v>
      </c>
      <c r="F187" s="17" t="s">
        <v>63</v>
      </c>
      <c r="G187" s="17" t="s">
        <v>78</v>
      </c>
      <c r="H187" s="46">
        <v>20</v>
      </c>
      <c r="I187" s="46">
        <v>7</v>
      </c>
    </row>
    <row r="188" spans="2:9" x14ac:dyDescent="0.25">
      <c r="B188" s="67">
        <v>44729</v>
      </c>
      <c r="C188" s="17" t="s">
        <v>85</v>
      </c>
      <c r="D188" s="17" t="s">
        <v>70</v>
      </c>
      <c r="E188" s="17" t="s">
        <v>162</v>
      </c>
      <c r="F188" s="17" t="s">
        <v>67</v>
      </c>
      <c r="G188" s="17" t="s">
        <v>72</v>
      </c>
      <c r="H188" s="46">
        <v>15</v>
      </c>
      <c r="I188" s="46">
        <v>8</v>
      </c>
    </row>
    <row r="189" spans="2:9" x14ac:dyDescent="0.25">
      <c r="B189" s="67">
        <v>44730</v>
      </c>
      <c r="C189" s="17" t="s">
        <v>85</v>
      </c>
      <c r="D189" s="17" t="s">
        <v>17</v>
      </c>
      <c r="E189" s="17" t="s">
        <v>27</v>
      </c>
      <c r="F189" s="17" t="s">
        <v>61</v>
      </c>
      <c r="G189" s="17" t="s">
        <v>81</v>
      </c>
      <c r="H189" s="46">
        <v>5</v>
      </c>
      <c r="I189" s="46">
        <v>12</v>
      </c>
    </row>
    <row r="190" spans="2:9" x14ac:dyDescent="0.25">
      <c r="B190" s="67">
        <v>44735</v>
      </c>
      <c r="C190" s="17" t="s">
        <v>86</v>
      </c>
      <c r="D190" s="17" t="s">
        <v>60</v>
      </c>
      <c r="E190" s="17" t="s">
        <v>161</v>
      </c>
      <c r="F190" s="17" t="s">
        <v>63</v>
      </c>
      <c r="G190" s="17" t="s">
        <v>74</v>
      </c>
      <c r="H190" s="46">
        <v>30</v>
      </c>
      <c r="I190" s="46">
        <v>7</v>
      </c>
    </row>
    <row r="191" spans="2:9" x14ac:dyDescent="0.25">
      <c r="B191" s="67">
        <v>44737</v>
      </c>
      <c r="C191" s="17" t="s">
        <v>85</v>
      </c>
      <c r="D191" s="17" t="s">
        <v>64</v>
      </c>
      <c r="E191" s="17" t="s">
        <v>164</v>
      </c>
      <c r="F191" s="17" t="s">
        <v>65</v>
      </c>
      <c r="G191" s="17" t="s">
        <v>78</v>
      </c>
      <c r="H191" s="46">
        <v>25</v>
      </c>
      <c r="I191" s="46">
        <v>15</v>
      </c>
    </row>
    <row r="192" spans="2:9" x14ac:dyDescent="0.25">
      <c r="B192" s="67">
        <v>44739</v>
      </c>
      <c r="C192" s="17" t="s">
        <v>85</v>
      </c>
      <c r="D192" s="17" t="s">
        <v>13</v>
      </c>
      <c r="E192" s="17" t="s">
        <v>28</v>
      </c>
      <c r="F192" s="17" t="s">
        <v>63</v>
      </c>
      <c r="G192" s="17" t="s">
        <v>73</v>
      </c>
      <c r="H192" s="46">
        <v>15</v>
      </c>
      <c r="I192" s="46">
        <v>18</v>
      </c>
    </row>
    <row r="193" spans="2:9" x14ac:dyDescent="0.25">
      <c r="B193" s="67">
        <v>44740</v>
      </c>
      <c r="C193" s="17" t="s">
        <v>84</v>
      </c>
      <c r="D193" s="17" t="s">
        <v>68</v>
      </c>
      <c r="E193" s="17" t="s">
        <v>162</v>
      </c>
      <c r="F193" s="17" t="s">
        <v>67</v>
      </c>
      <c r="G193" s="17" t="s">
        <v>81</v>
      </c>
      <c r="H193" s="46">
        <v>25</v>
      </c>
      <c r="I193" s="46">
        <v>20</v>
      </c>
    </row>
    <row r="194" spans="2:9" x14ac:dyDescent="0.25">
      <c r="B194" s="67">
        <v>44742</v>
      </c>
      <c r="C194" s="17" t="s">
        <v>85</v>
      </c>
      <c r="D194" s="17" t="s">
        <v>17</v>
      </c>
      <c r="E194" s="17" t="s">
        <v>27</v>
      </c>
      <c r="F194" s="17" t="s">
        <v>61</v>
      </c>
      <c r="G194" s="17" t="s">
        <v>75</v>
      </c>
      <c r="H194" s="46">
        <v>20</v>
      </c>
      <c r="I194" s="46">
        <v>15</v>
      </c>
    </row>
    <row r="195" spans="2:9" x14ac:dyDescent="0.25">
      <c r="B195" s="67">
        <v>44742</v>
      </c>
      <c r="C195" s="17" t="s">
        <v>87</v>
      </c>
      <c r="D195" s="17" t="s">
        <v>13</v>
      </c>
      <c r="E195" s="17" t="s">
        <v>28</v>
      </c>
      <c r="F195" s="17" t="s">
        <v>63</v>
      </c>
      <c r="G195" s="17" t="s">
        <v>78</v>
      </c>
      <c r="H195" s="46">
        <v>20</v>
      </c>
      <c r="I195" s="46">
        <v>8</v>
      </c>
    </row>
    <row r="196" spans="2:9" x14ac:dyDescent="0.25">
      <c r="B196" s="67">
        <v>44745</v>
      </c>
      <c r="C196" s="17" t="s">
        <v>83</v>
      </c>
      <c r="D196" s="17" t="s">
        <v>59</v>
      </c>
      <c r="E196" s="17" t="s">
        <v>30</v>
      </c>
      <c r="F196" s="17" t="s">
        <v>62</v>
      </c>
      <c r="G196" s="17" t="s">
        <v>76</v>
      </c>
      <c r="H196" s="46">
        <v>25</v>
      </c>
      <c r="I196" s="46">
        <v>7</v>
      </c>
    </row>
    <row r="197" spans="2:9" x14ac:dyDescent="0.25">
      <c r="B197" s="67">
        <v>44749</v>
      </c>
      <c r="C197" s="17" t="s">
        <v>87</v>
      </c>
      <c r="D197" s="17" t="s">
        <v>13</v>
      </c>
      <c r="E197" s="17" t="s">
        <v>28</v>
      </c>
      <c r="F197" s="17" t="s">
        <v>63</v>
      </c>
      <c r="G197" s="17" t="s">
        <v>81</v>
      </c>
      <c r="H197" s="46">
        <v>15</v>
      </c>
      <c r="I197" s="46">
        <v>19</v>
      </c>
    </row>
    <row r="198" spans="2:9" x14ac:dyDescent="0.25">
      <c r="B198" s="67">
        <v>44750</v>
      </c>
      <c r="C198" s="17" t="s">
        <v>83</v>
      </c>
      <c r="D198" s="17" t="s">
        <v>13</v>
      </c>
      <c r="E198" s="17" t="s">
        <v>28</v>
      </c>
      <c r="F198" s="17" t="s">
        <v>63</v>
      </c>
      <c r="G198" s="17" t="s">
        <v>76</v>
      </c>
      <c r="H198" s="46">
        <v>10</v>
      </c>
      <c r="I198" s="46">
        <v>9</v>
      </c>
    </row>
    <row r="199" spans="2:9" x14ac:dyDescent="0.25">
      <c r="B199" s="67">
        <v>44755</v>
      </c>
      <c r="C199" s="17" t="s">
        <v>85</v>
      </c>
      <c r="D199" s="17" t="s">
        <v>71</v>
      </c>
      <c r="E199" s="17" t="s">
        <v>162</v>
      </c>
      <c r="F199" s="17" t="s">
        <v>67</v>
      </c>
      <c r="G199" s="17" t="s">
        <v>76</v>
      </c>
      <c r="H199" s="46">
        <v>15</v>
      </c>
      <c r="I199" s="46">
        <v>16</v>
      </c>
    </row>
    <row r="200" spans="2:9" x14ac:dyDescent="0.25">
      <c r="B200" s="67">
        <v>44756</v>
      </c>
      <c r="C200" s="17" t="s">
        <v>88</v>
      </c>
      <c r="D200" s="17" t="s">
        <v>149</v>
      </c>
      <c r="E200" s="17" t="s">
        <v>162</v>
      </c>
      <c r="F200" s="17" t="s">
        <v>67</v>
      </c>
      <c r="G200" s="17" t="s">
        <v>75</v>
      </c>
      <c r="H200" s="46">
        <v>20</v>
      </c>
      <c r="I200" s="46">
        <v>16</v>
      </c>
    </row>
    <row r="201" spans="2:9" x14ac:dyDescent="0.25">
      <c r="B201" s="67">
        <v>44759</v>
      </c>
      <c r="C201" s="17" t="s">
        <v>88</v>
      </c>
      <c r="D201" s="17" t="s">
        <v>17</v>
      </c>
      <c r="E201" s="17" t="s">
        <v>27</v>
      </c>
      <c r="F201" s="17" t="s">
        <v>61</v>
      </c>
      <c r="G201" s="17" t="s">
        <v>74</v>
      </c>
      <c r="H201" s="46">
        <v>20</v>
      </c>
      <c r="I201" s="46">
        <v>17</v>
      </c>
    </row>
    <row r="202" spans="2:9" x14ac:dyDescent="0.25">
      <c r="B202" s="67">
        <v>44760</v>
      </c>
      <c r="C202" s="17" t="s">
        <v>87</v>
      </c>
      <c r="D202" s="17" t="s">
        <v>17</v>
      </c>
      <c r="E202" s="17" t="s">
        <v>27</v>
      </c>
      <c r="F202" s="17" t="s">
        <v>61</v>
      </c>
      <c r="G202" s="17" t="s">
        <v>81</v>
      </c>
      <c r="H202" s="46">
        <v>30</v>
      </c>
      <c r="I202" s="46">
        <v>20</v>
      </c>
    </row>
    <row r="203" spans="2:9" x14ac:dyDescent="0.25">
      <c r="B203" s="67">
        <v>44760</v>
      </c>
      <c r="C203" s="17" t="s">
        <v>82</v>
      </c>
      <c r="D203" s="17" t="s">
        <v>15</v>
      </c>
      <c r="E203" s="17" t="s">
        <v>161</v>
      </c>
      <c r="F203" s="17" t="s">
        <v>63</v>
      </c>
      <c r="G203" s="17" t="s">
        <v>75</v>
      </c>
      <c r="H203" s="46">
        <v>20</v>
      </c>
      <c r="I203" s="46">
        <v>19</v>
      </c>
    </row>
    <row r="204" spans="2:9" x14ac:dyDescent="0.25">
      <c r="B204" s="67">
        <v>44773</v>
      </c>
      <c r="C204" s="17" t="s">
        <v>84</v>
      </c>
      <c r="D204" s="17" t="s">
        <v>16</v>
      </c>
      <c r="E204" s="17" t="s">
        <v>29</v>
      </c>
      <c r="F204" s="17" t="s">
        <v>63</v>
      </c>
      <c r="G204" s="17" t="s">
        <v>75</v>
      </c>
      <c r="H204" s="46">
        <v>15</v>
      </c>
      <c r="I204" s="46">
        <v>4</v>
      </c>
    </row>
    <row r="205" spans="2:9" x14ac:dyDescent="0.25">
      <c r="B205" s="67">
        <v>44775</v>
      </c>
      <c r="C205" s="17" t="s">
        <v>85</v>
      </c>
      <c r="D205" s="17" t="s">
        <v>59</v>
      </c>
      <c r="E205" s="17" t="s">
        <v>30</v>
      </c>
      <c r="F205" s="17" t="s">
        <v>62</v>
      </c>
      <c r="G205" s="17" t="s">
        <v>72</v>
      </c>
      <c r="H205" s="46">
        <v>20</v>
      </c>
      <c r="I205" s="46">
        <v>17</v>
      </c>
    </row>
    <row r="206" spans="2:9" x14ac:dyDescent="0.25">
      <c r="B206" s="67">
        <v>44775</v>
      </c>
      <c r="C206" s="17" t="s">
        <v>86</v>
      </c>
      <c r="D206" s="17" t="s">
        <v>64</v>
      </c>
      <c r="E206" s="17" t="s">
        <v>164</v>
      </c>
      <c r="F206" s="17" t="s">
        <v>65</v>
      </c>
      <c r="G206" s="17" t="s">
        <v>74</v>
      </c>
      <c r="H206" s="46">
        <v>10</v>
      </c>
      <c r="I206" s="46">
        <v>16</v>
      </c>
    </row>
    <row r="207" spans="2:9" x14ac:dyDescent="0.25">
      <c r="B207" s="67">
        <v>44779</v>
      </c>
      <c r="C207" s="17" t="s">
        <v>82</v>
      </c>
      <c r="D207" s="17" t="s">
        <v>64</v>
      </c>
      <c r="E207" s="17" t="s">
        <v>164</v>
      </c>
      <c r="F207" s="17" t="s">
        <v>65</v>
      </c>
      <c r="G207" s="17" t="s">
        <v>73</v>
      </c>
      <c r="H207" s="46">
        <v>5</v>
      </c>
      <c r="I207" s="46">
        <v>8</v>
      </c>
    </row>
    <row r="208" spans="2:9" x14ac:dyDescent="0.25">
      <c r="B208" s="67">
        <v>44779</v>
      </c>
      <c r="C208" s="17" t="s">
        <v>83</v>
      </c>
      <c r="D208" s="17" t="s">
        <v>68</v>
      </c>
      <c r="E208" s="17" t="s">
        <v>162</v>
      </c>
      <c r="F208" s="17" t="s">
        <v>67</v>
      </c>
      <c r="G208" s="17" t="s">
        <v>78</v>
      </c>
      <c r="H208" s="46">
        <v>15</v>
      </c>
      <c r="I208" s="46">
        <v>8</v>
      </c>
    </row>
    <row r="209" spans="2:9" x14ac:dyDescent="0.25">
      <c r="B209" s="67">
        <v>44788</v>
      </c>
      <c r="C209" s="17" t="s">
        <v>88</v>
      </c>
      <c r="D209" s="17" t="s">
        <v>59</v>
      </c>
      <c r="E209" s="17" t="s">
        <v>30</v>
      </c>
      <c r="F209" s="17" t="s">
        <v>62</v>
      </c>
      <c r="G209" s="17" t="s">
        <v>77</v>
      </c>
      <c r="H209" s="46">
        <v>25</v>
      </c>
      <c r="I209" s="46">
        <v>16</v>
      </c>
    </row>
    <row r="210" spans="2:9" x14ac:dyDescent="0.25">
      <c r="B210" s="67">
        <v>44790</v>
      </c>
      <c r="C210" s="17" t="s">
        <v>87</v>
      </c>
      <c r="D210" s="17" t="s">
        <v>149</v>
      </c>
      <c r="E210" s="17" t="s">
        <v>162</v>
      </c>
      <c r="F210" s="17" t="s">
        <v>67</v>
      </c>
      <c r="G210" s="17" t="s">
        <v>76</v>
      </c>
      <c r="H210" s="46">
        <v>5</v>
      </c>
      <c r="I210" s="46">
        <v>2</v>
      </c>
    </row>
    <row r="211" spans="2:9" x14ac:dyDescent="0.25">
      <c r="B211" s="67">
        <v>44794</v>
      </c>
      <c r="C211" s="17" t="s">
        <v>82</v>
      </c>
      <c r="D211" s="17" t="s">
        <v>15</v>
      </c>
      <c r="E211" s="17" t="s">
        <v>161</v>
      </c>
      <c r="F211" s="17" t="s">
        <v>63</v>
      </c>
      <c r="G211" s="17" t="s">
        <v>81</v>
      </c>
      <c r="H211" s="46">
        <v>25</v>
      </c>
      <c r="I211" s="46">
        <v>14</v>
      </c>
    </row>
    <row r="212" spans="2:9" x14ac:dyDescent="0.25">
      <c r="B212" s="67">
        <v>44796</v>
      </c>
      <c r="C212" s="17" t="s">
        <v>89</v>
      </c>
      <c r="D212" s="17" t="s">
        <v>60</v>
      </c>
      <c r="E212" s="17" t="s">
        <v>161</v>
      </c>
      <c r="F212" s="17" t="s">
        <v>63</v>
      </c>
      <c r="G212" s="17" t="s">
        <v>77</v>
      </c>
      <c r="H212" s="46">
        <v>15</v>
      </c>
      <c r="I212" s="46">
        <v>2</v>
      </c>
    </row>
    <row r="213" spans="2:9" x14ac:dyDescent="0.25">
      <c r="B213" s="67">
        <v>44799</v>
      </c>
      <c r="C213" s="17" t="s">
        <v>87</v>
      </c>
      <c r="D213" s="17" t="s">
        <v>70</v>
      </c>
      <c r="E213" s="17" t="s">
        <v>162</v>
      </c>
      <c r="F213" s="17" t="s">
        <v>67</v>
      </c>
      <c r="G213" s="17" t="s">
        <v>74</v>
      </c>
      <c r="H213" s="46">
        <v>5</v>
      </c>
      <c r="I213" s="46">
        <v>8</v>
      </c>
    </row>
    <row r="214" spans="2:9" x14ac:dyDescent="0.25">
      <c r="B214" s="67">
        <v>44803</v>
      </c>
      <c r="C214" s="17" t="s">
        <v>85</v>
      </c>
      <c r="D214" s="17" t="s">
        <v>13</v>
      </c>
      <c r="E214" s="17" t="s">
        <v>28</v>
      </c>
      <c r="F214" s="17" t="s">
        <v>63</v>
      </c>
      <c r="G214" s="17" t="s">
        <v>79</v>
      </c>
      <c r="H214" s="46">
        <v>10</v>
      </c>
      <c r="I214" s="46">
        <v>18</v>
      </c>
    </row>
    <row r="215" spans="2:9" x14ac:dyDescent="0.25">
      <c r="B215" s="67">
        <v>44804</v>
      </c>
      <c r="C215" s="17" t="s">
        <v>87</v>
      </c>
      <c r="D215" s="17" t="s">
        <v>64</v>
      </c>
      <c r="E215" s="17" t="s">
        <v>164</v>
      </c>
      <c r="F215" s="17" t="s">
        <v>65</v>
      </c>
      <c r="G215" s="17" t="s">
        <v>72</v>
      </c>
      <c r="H215" s="46">
        <v>20</v>
      </c>
      <c r="I215" s="46">
        <v>6</v>
      </c>
    </row>
    <row r="216" spans="2:9" x14ac:dyDescent="0.25">
      <c r="B216" s="67">
        <v>44834</v>
      </c>
      <c r="C216" s="17" t="s">
        <v>85</v>
      </c>
      <c r="D216" s="17" t="s">
        <v>15</v>
      </c>
      <c r="E216" s="17" t="s">
        <v>161</v>
      </c>
      <c r="F216" s="17" t="s">
        <v>63</v>
      </c>
      <c r="G216" s="17" t="s">
        <v>76</v>
      </c>
      <c r="H216" s="46">
        <v>5</v>
      </c>
      <c r="I216" s="46">
        <v>14</v>
      </c>
    </row>
    <row r="217" spans="2:9" x14ac:dyDescent="0.25">
      <c r="B217" s="67">
        <v>44835</v>
      </c>
      <c r="C217" s="17" t="s">
        <v>82</v>
      </c>
      <c r="D217" s="17" t="s">
        <v>43</v>
      </c>
      <c r="E217" s="17" t="s">
        <v>163</v>
      </c>
      <c r="F217" s="17" t="s">
        <v>63</v>
      </c>
      <c r="G217" s="17" t="s">
        <v>75</v>
      </c>
      <c r="H217" s="46">
        <v>10</v>
      </c>
      <c r="I217" s="46">
        <v>3</v>
      </c>
    </row>
    <row r="218" spans="2:9" x14ac:dyDescent="0.25">
      <c r="B218" s="67">
        <v>44837</v>
      </c>
      <c r="C218" s="17" t="s">
        <v>88</v>
      </c>
      <c r="D218" s="17" t="s">
        <v>64</v>
      </c>
      <c r="E218" s="17" t="s">
        <v>164</v>
      </c>
      <c r="F218" s="17" t="s">
        <v>65</v>
      </c>
      <c r="G218" s="17" t="s">
        <v>72</v>
      </c>
      <c r="H218" s="46">
        <v>5</v>
      </c>
      <c r="I218" s="46">
        <v>17</v>
      </c>
    </row>
    <row r="219" spans="2:9" x14ac:dyDescent="0.25">
      <c r="B219" s="67">
        <v>44838</v>
      </c>
      <c r="C219" s="17" t="s">
        <v>87</v>
      </c>
      <c r="D219" s="17" t="s">
        <v>69</v>
      </c>
      <c r="E219" s="17" t="s">
        <v>162</v>
      </c>
      <c r="F219" s="17" t="s">
        <v>67</v>
      </c>
      <c r="G219" s="17" t="s">
        <v>76</v>
      </c>
      <c r="H219" s="46">
        <v>15</v>
      </c>
      <c r="I219" s="46">
        <v>6</v>
      </c>
    </row>
    <row r="220" spans="2:9" x14ac:dyDescent="0.25">
      <c r="B220" s="67">
        <v>44841</v>
      </c>
      <c r="C220" s="17" t="s">
        <v>84</v>
      </c>
      <c r="D220" s="17" t="s">
        <v>17</v>
      </c>
      <c r="E220" s="17" t="s">
        <v>27</v>
      </c>
      <c r="F220" s="17" t="s">
        <v>61</v>
      </c>
      <c r="G220" s="17" t="s">
        <v>75</v>
      </c>
      <c r="H220" s="46">
        <v>15</v>
      </c>
      <c r="I220" s="46">
        <v>18</v>
      </c>
    </row>
    <row r="221" spans="2:9" x14ac:dyDescent="0.25">
      <c r="B221" s="67">
        <v>44842</v>
      </c>
      <c r="C221" s="17" t="s">
        <v>86</v>
      </c>
      <c r="D221" s="17" t="s">
        <v>69</v>
      </c>
      <c r="E221" s="17" t="s">
        <v>162</v>
      </c>
      <c r="F221" s="17" t="s">
        <v>67</v>
      </c>
      <c r="G221" s="17" t="s">
        <v>78</v>
      </c>
      <c r="H221" s="46">
        <v>15</v>
      </c>
      <c r="I221" s="46">
        <v>2</v>
      </c>
    </row>
    <row r="222" spans="2:9" x14ac:dyDescent="0.25">
      <c r="B222" s="67">
        <v>44842</v>
      </c>
      <c r="C222" s="17" t="s">
        <v>83</v>
      </c>
      <c r="D222" s="17" t="s">
        <v>149</v>
      </c>
      <c r="E222" s="17" t="s">
        <v>162</v>
      </c>
      <c r="F222" s="17" t="s">
        <v>67</v>
      </c>
      <c r="G222" s="17" t="s">
        <v>77</v>
      </c>
      <c r="H222" s="46">
        <v>15</v>
      </c>
      <c r="I222" s="46">
        <v>20</v>
      </c>
    </row>
    <row r="223" spans="2:9" x14ac:dyDescent="0.25">
      <c r="B223" s="67">
        <v>44844</v>
      </c>
      <c r="C223" s="17" t="s">
        <v>85</v>
      </c>
      <c r="D223" s="17" t="s">
        <v>71</v>
      </c>
      <c r="E223" s="17" t="s">
        <v>162</v>
      </c>
      <c r="F223" s="17" t="s">
        <v>67</v>
      </c>
      <c r="G223" s="17" t="s">
        <v>76</v>
      </c>
      <c r="H223" s="46">
        <v>20</v>
      </c>
      <c r="I223" s="46">
        <v>13</v>
      </c>
    </row>
    <row r="224" spans="2:9" x14ac:dyDescent="0.25">
      <c r="B224" s="67">
        <v>44845</v>
      </c>
      <c r="C224" s="17" t="s">
        <v>89</v>
      </c>
      <c r="D224" s="17" t="s">
        <v>15</v>
      </c>
      <c r="E224" s="17" t="s">
        <v>161</v>
      </c>
      <c r="F224" s="17" t="s">
        <v>63</v>
      </c>
      <c r="G224" s="17" t="s">
        <v>75</v>
      </c>
      <c r="H224" s="46">
        <v>25</v>
      </c>
      <c r="I224" s="46">
        <v>19</v>
      </c>
    </row>
    <row r="225" spans="2:9" x14ac:dyDescent="0.25">
      <c r="B225" s="67">
        <v>44845</v>
      </c>
      <c r="C225" s="17" t="s">
        <v>85</v>
      </c>
      <c r="D225" s="17" t="s">
        <v>68</v>
      </c>
      <c r="E225" s="17" t="s">
        <v>162</v>
      </c>
      <c r="F225" s="17" t="s">
        <v>67</v>
      </c>
      <c r="G225" s="17" t="s">
        <v>79</v>
      </c>
      <c r="H225" s="46">
        <v>15</v>
      </c>
      <c r="I225" s="46">
        <v>6</v>
      </c>
    </row>
    <row r="226" spans="2:9" x14ac:dyDescent="0.25">
      <c r="B226" s="67">
        <v>44852</v>
      </c>
      <c r="C226" s="17" t="s">
        <v>89</v>
      </c>
      <c r="D226" s="17" t="s">
        <v>59</v>
      </c>
      <c r="E226" s="17" t="s">
        <v>30</v>
      </c>
      <c r="F226" s="17" t="s">
        <v>62</v>
      </c>
      <c r="G226" s="17" t="s">
        <v>79</v>
      </c>
      <c r="H226" s="46">
        <v>10</v>
      </c>
      <c r="I226" s="46">
        <v>6</v>
      </c>
    </row>
    <row r="227" spans="2:9" x14ac:dyDescent="0.25">
      <c r="B227" s="67">
        <v>44854</v>
      </c>
      <c r="C227" s="17" t="s">
        <v>83</v>
      </c>
      <c r="D227" s="17" t="s">
        <v>15</v>
      </c>
      <c r="E227" s="17" t="s">
        <v>161</v>
      </c>
      <c r="F227" s="17" t="s">
        <v>63</v>
      </c>
      <c r="G227" s="17" t="s">
        <v>72</v>
      </c>
      <c r="H227" s="46">
        <v>25</v>
      </c>
      <c r="I227" s="46">
        <v>7</v>
      </c>
    </row>
    <row r="228" spans="2:9" x14ac:dyDescent="0.25">
      <c r="B228" s="67">
        <v>44856</v>
      </c>
      <c r="C228" s="17" t="s">
        <v>87</v>
      </c>
      <c r="D228" s="17" t="s">
        <v>64</v>
      </c>
      <c r="E228" s="17" t="s">
        <v>164</v>
      </c>
      <c r="F228" s="17" t="s">
        <v>65</v>
      </c>
      <c r="G228" s="17" t="s">
        <v>81</v>
      </c>
      <c r="H228" s="46">
        <v>10</v>
      </c>
      <c r="I228" s="46">
        <v>17</v>
      </c>
    </row>
    <row r="229" spans="2:9" x14ac:dyDescent="0.25">
      <c r="B229" s="67">
        <v>44859</v>
      </c>
      <c r="C229" s="17" t="s">
        <v>84</v>
      </c>
      <c r="D229" s="17" t="s">
        <v>17</v>
      </c>
      <c r="E229" s="17" t="s">
        <v>27</v>
      </c>
      <c r="F229" s="17" t="s">
        <v>61</v>
      </c>
      <c r="G229" s="17" t="s">
        <v>76</v>
      </c>
      <c r="H229" s="46">
        <v>0</v>
      </c>
      <c r="I229" s="46">
        <v>3</v>
      </c>
    </row>
    <row r="230" spans="2:9" x14ac:dyDescent="0.25">
      <c r="B230" s="67">
        <v>44866</v>
      </c>
      <c r="C230" s="17" t="s">
        <v>82</v>
      </c>
      <c r="D230" s="17" t="s">
        <v>69</v>
      </c>
      <c r="E230" s="17" t="s">
        <v>162</v>
      </c>
      <c r="F230" s="17" t="s">
        <v>67</v>
      </c>
      <c r="G230" s="17" t="s">
        <v>73</v>
      </c>
      <c r="H230" s="46">
        <v>30</v>
      </c>
      <c r="I230" s="46">
        <v>4</v>
      </c>
    </row>
    <row r="231" spans="2:9" x14ac:dyDescent="0.25">
      <c r="B231" s="67">
        <v>44866</v>
      </c>
      <c r="C231" s="17" t="s">
        <v>84</v>
      </c>
      <c r="D231" s="17" t="s">
        <v>16</v>
      </c>
      <c r="E231" s="17" t="s">
        <v>29</v>
      </c>
      <c r="F231" s="17" t="s">
        <v>63</v>
      </c>
      <c r="G231" s="17" t="s">
        <v>76</v>
      </c>
      <c r="H231" s="46">
        <v>15</v>
      </c>
      <c r="I231" s="46">
        <v>6</v>
      </c>
    </row>
    <row r="232" spans="2:9" x14ac:dyDescent="0.25">
      <c r="B232" s="67">
        <v>44869</v>
      </c>
      <c r="C232" s="17" t="s">
        <v>82</v>
      </c>
      <c r="D232" s="17" t="s">
        <v>17</v>
      </c>
      <c r="E232" s="17" t="s">
        <v>27</v>
      </c>
      <c r="F232" s="17" t="s">
        <v>61</v>
      </c>
      <c r="G232" s="17" t="s">
        <v>73</v>
      </c>
      <c r="H232" s="46">
        <v>5</v>
      </c>
      <c r="I232" s="46">
        <v>4</v>
      </c>
    </row>
    <row r="233" spans="2:9" x14ac:dyDescent="0.25">
      <c r="B233" s="67">
        <v>44869</v>
      </c>
      <c r="C233" s="17" t="s">
        <v>88</v>
      </c>
      <c r="D233" s="17" t="s">
        <v>149</v>
      </c>
      <c r="E233" s="17" t="s">
        <v>162</v>
      </c>
      <c r="F233" s="17" t="s">
        <v>67</v>
      </c>
      <c r="G233" s="17" t="s">
        <v>75</v>
      </c>
      <c r="H233" s="46">
        <v>10</v>
      </c>
      <c r="I233" s="46">
        <v>14</v>
      </c>
    </row>
    <row r="234" spans="2:9" x14ac:dyDescent="0.25">
      <c r="B234" s="67">
        <v>44870</v>
      </c>
      <c r="C234" s="17" t="s">
        <v>85</v>
      </c>
      <c r="D234" s="17" t="s">
        <v>60</v>
      </c>
      <c r="E234" s="17" t="s">
        <v>161</v>
      </c>
      <c r="F234" s="17" t="s">
        <v>63</v>
      </c>
      <c r="G234" s="17" t="s">
        <v>76</v>
      </c>
      <c r="H234" s="46">
        <v>25</v>
      </c>
      <c r="I234" s="46">
        <v>10</v>
      </c>
    </row>
    <row r="235" spans="2:9" x14ac:dyDescent="0.25">
      <c r="B235" s="67">
        <v>44870</v>
      </c>
      <c r="C235" s="17" t="s">
        <v>89</v>
      </c>
      <c r="D235" s="17" t="s">
        <v>68</v>
      </c>
      <c r="E235" s="17" t="s">
        <v>162</v>
      </c>
      <c r="F235" s="17" t="s">
        <v>67</v>
      </c>
      <c r="G235" s="17" t="s">
        <v>73</v>
      </c>
      <c r="H235" s="46">
        <v>15</v>
      </c>
      <c r="I235" s="46">
        <v>4</v>
      </c>
    </row>
    <row r="236" spans="2:9" x14ac:dyDescent="0.25">
      <c r="B236" s="67">
        <v>44871</v>
      </c>
      <c r="C236" s="17" t="s">
        <v>89</v>
      </c>
      <c r="D236" s="17" t="s">
        <v>149</v>
      </c>
      <c r="E236" s="17" t="s">
        <v>162</v>
      </c>
      <c r="F236" s="17" t="s">
        <v>67</v>
      </c>
      <c r="G236" s="17" t="s">
        <v>72</v>
      </c>
      <c r="H236" s="46">
        <v>30</v>
      </c>
      <c r="I236" s="46">
        <v>14</v>
      </c>
    </row>
    <row r="237" spans="2:9" x14ac:dyDescent="0.25">
      <c r="B237" s="67">
        <v>44876</v>
      </c>
      <c r="C237" s="17" t="s">
        <v>87</v>
      </c>
      <c r="D237" s="17" t="s">
        <v>148</v>
      </c>
      <c r="E237" s="17" t="s">
        <v>162</v>
      </c>
      <c r="F237" s="17" t="s">
        <v>67</v>
      </c>
      <c r="G237" s="17" t="s">
        <v>73</v>
      </c>
      <c r="H237" s="46">
        <v>15</v>
      </c>
      <c r="I237" s="46">
        <v>17</v>
      </c>
    </row>
    <row r="238" spans="2:9" x14ac:dyDescent="0.25">
      <c r="B238" s="67">
        <v>44882</v>
      </c>
      <c r="C238" s="17" t="s">
        <v>86</v>
      </c>
      <c r="D238" s="17" t="s">
        <v>70</v>
      </c>
      <c r="E238" s="17" t="s">
        <v>162</v>
      </c>
      <c r="F238" s="17" t="s">
        <v>67</v>
      </c>
      <c r="G238" s="17" t="s">
        <v>75</v>
      </c>
      <c r="H238" s="46">
        <v>10</v>
      </c>
      <c r="I238" s="46">
        <v>6</v>
      </c>
    </row>
    <row r="239" spans="2:9" x14ac:dyDescent="0.25">
      <c r="B239" s="67">
        <v>44884</v>
      </c>
      <c r="C239" s="17" t="s">
        <v>83</v>
      </c>
      <c r="D239" s="17" t="s">
        <v>17</v>
      </c>
      <c r="E239" s="17" t="s">
        <v>27</v>
      </c>
      <c r="F239" s="17" t="s">
        <v>61</v>
      </c>
      <c r="G239" s="17" t="s">
        <v>76</v>
      </c>
      <c r="H239" s="46">
        <v>30</v>
      </c>
      <c r="I239" s="46">
        <v>20</v>
      </c>
    </row>
    <row r="240" spans="2:9" x14ac:dyDescent="0.25">
      <c r="B240" s="67">
        <v>44885</v>
      </c>
      <c r="C240" s="17" t="s">
        <v>83</v>
      </c>
      <c r="D240" s="17" t="s">
        <v>16</v>
      </c>
      <c r="E240" s="17" t="s">
        <v>29</v>
      </c>
      <c r="F240" s="17" t="s">
        <v>63</v>
      </c>
      <c r="G240" s="17" t="s">
        <v>75</v>
      </c>
      <c r="H240" s="46">
        <v>5</v>
      </c>
      <c r="I240" s="46">
        <v>19</v>
      </c>
    </row>
    <row r="241" spans="2:9" x14ac:dyDescent="0.25">
      <c r="B241" s="67">
        <v>44887</v>
      </c>
      <c r="C241" s="17" t="s">
        <v>83</v>
      </c>
      <c r="D241" s="17" t="s">
        <v>68</v>
      </c>
      <c r="E241" s="17" t="s">
        <v>162</v>
      </c>
      <c r="F241" s="17" t="s">
        <v>67</v>
      </c>
      <c r="G241" s="17" t="s">
        <v>77</v>
      </c>
      <c r="H241" s="46">
        <v>5</v>
      </c>
      <c r="I241" s="46">
        <v>11</v>
      </c>
    </row>
    <row r="242" spans="2:9" x14ac:dyDescent="0.25">
      <c r="B242" s="67">
        <v>44889</v>
      </c>
      <c r="C242" s="17" t="s">
        <v>86</v>
      </c>
      <c r="D242" s="17" t="s">
        <v>15</v>
      </c>
      <c r="E242" s="17" t="s">
        <v>161</v>
      </c>
      <c r="F242" s="17" t="s">
        <v>63</v>
      </c>
      <c r="G242" s="17" t="s">
        <v>81</v>
      </c>
      <c r="H242" s="46">
        <v>5</v>
      </c>
      <c r="I242" s="46">
        <v>13</v>
      </c>
    </row>
    <row r="243" spans="2:9" x14ac:dyDescent="0.25">
      <c r="B243" s="67">
        <v>44892</v>
      </c>
      <c r="C243" s="17" t="s">
        <v>84</v>
      </c>
      <c r="D243" s="17" t="s">
        <v>60</v>
      </c>
      <c r="E243" s="17" t="s">
        <v>161</v>
      </c>
      <c r="F243" s="17" t="s">
        <v>63</v>
      </c>
      <c r="G243" s="17" t="s">
        <v>81</v>
      </c>
      <c r="H243" s="46">
        <v>15</v>
      </c>
      <c r="I243" s="46">
        <v>9</v>
      </c>
    </row>
    <row r="244" spans="2:9" x14ac:dyDescent="0.25">
      <c r="B244" s="67">
        <v>44908</v>
      </c>
      <c r="C244" s="17" t="s">
        <v>86</v>
      </c>
      <c r="D244" s="17" t="s">
        <v>16</v>
      </c>
      <c r="E244" s="17" t="s">
        <v>29</v>
      </c>
      <c r="F244" s="17" t="s">
        <v>63</v>
      </c>
      <c r="G244" s="17" t="s">
        <v>74</v>
      </c>
      <c r="H244" s="46">
        <v>15</v>
      </c>
      <c r="I244" s="46">
        <v>7</v>
      </c>
    </row>
    <row r="245" spans="2:9" x14ac:dyDescent="0.25">
      <c r="B245" s="67">
        <v>44914</v>
      </c>
      <c r="C245" s="17" t="s">
        <v>82</v>
      </c>
      <c r="D245" s="17" t="s">
        <v>71</v>
      </c>
      <c r="E245" s="17" t="s">
        <v>162</v>
      </c>
      <c r="F245" s="17" t="s">
        <v>67</v>
      </c>
      <c r="G245" s="17" t="s">
        <v>79</v>
      </c>
      <c r="H245" s="46">
        <v>20</v>
      </c>
      <c r="I245" s="46">
        <v>11</v>
      </c>
    </row>
    <row r="246" spans="2:9" x14ac:dyDescent="0.25">
      <c r="B246" s="67">
        <v>44915</v>
      </c>
      <c r="C246" s="17" t="s">
        <v>88</v>
      </c>
      <c r="D246" s="17" t="s">
        <v>17</v>
      </c>
      <c r="E246" s="17" t="s">
        <v>27</v>
      </c>
      <c r="F246" s="17" t="s">
        <v>61</v>
      </c>
      <c r="G246" s="17" t="s">
        <v>73</v>
      </c>
      <c r="H246" s="46">
        <v>20</v>
      </c>
      <c r="I246" s="46">
        <v>15</v>
      </c>
    </row>
    <row r="247" spans="2:9" x14ac:dyDescent="0.25">
      <c r="B247" s="67">
        <v>44916</v>
      </c>
      <c r="C247" s="17" t="s">
        <v>89</v>
      </c>
      <c r="D247" s="17" t="s">
        <v>13</v>
      </c>
      <c r="E247" s="17" t="s">
        <v>28</v>
      </c>
      <c r="F247" s="17" t="s">
        <v>63</v>
      </c>
      <c r="G247" s="17" t="s">
        <v>73</v>
      </c>
      <c r="H247" s="46">
        <v>15</v>
      </c>
      <c r="I247" s="46">
        <v>8</v>
      </c>
    </row>
    <row r="248" spans="2:9" x14ac:dyDescent="0.25">
      <c r="B248" s="67">
        <v>44919</v>
      </c>
      <c r="C248" s="17" t="s">
        <v>86</v>
      </c>
      <c r="D248" s="17" t="s">
        <v>59</v>
      </c>
      <c r="E248" s="17" t="s">
        <v>30</v>
      </c>
      <c r="F248" s="17" t="s">
        <v>62</v>
      </c>
      <c r="G248" s="17" t="s">
        <v>81</v>
      </c>
      <c r="H248" s="46">
        <v>5</v>
      </c>
      <c r="I248" s="46">
        <v>15</v>
      </c>
    </row>
    <row r="249" spans="2:9" x14ac:dyDescent="0.25">
      <c r="B249" s="67">
        <v>44919</v>
      </c>
      <c r="C249" s="17" t="s">
        <v>82</v>
      </c>
      <c r="D249" s="17" t="s">
        <v>17</v>
      </c>
      <c r="E249" s="17" t="s">
        <v>27</v>
      </c>
      <c r="F249" s="17" t="s">
        <v>61</v>
      </c>
      <c r="G249" s="17" t="s">
        <v>79</v>
      </c>
      <c r="H249" s="46">
        <v>20</v>
      </c>
      <c r="I249" s="46">
        <v>20</v>
      </c>
    </row>
    <row r="250" spans="2:9" x14ac:dyDescent="0.25">
      <c r="B250" s="67">
        <v>44919</v>
      </c>
      <c r="C250" s="17" t="s">
        <v>89</v>
      </c>
      <c r="D250" s="17" t="s">
        <v>15</v>
      </c>
      <c r="E250" s="17" t="s">
        <v>161</v>
      </c>
      <c r="F250" s="17" t="s">
        <v>63</v>
      </c>
      <c r="G250" s="17" t="s">
        <v>77</v>
      </c>
      <c r="H250" s="46">
        <v>20</v>
      </c>
      <c r="I250" s="46">
        <v>5</v>
      </c>
    </row>
    <row r="251" spans="2:9" x14ac:dyDescent="0.25">
      <c r="B251" s="67">
        <v>44920</v>
      </c>
      <c r="C251" s="17" t="s">
        <v>82</v>
      </c>
      <c r="D251" s="17" t="s">
        <v>17</v>
      </c>
      <c r="E251" s="17" t="s">
        <v>27</v>
      </c>
      <c r="F251" s="17" t="s">
        <v>61</v>
      </c>
      <c r="G251" s="17" t="s">
        <v>75</v>
      </c>
      <c r="H251" s="46">
        <v>10</v>
      </c>
      <c r="I251" s="46">
        <v>19</v>
      </c>
    </row>
    <row r="252" spans="2:9" x14ac:dyDescent="0.25">
      <c r="B252" s="67">
        <v>44922</v>
      </c>
      <c r="C252" s="17" t="s">
        <v>82</v>
      </c>
      <c r="D252" s="17" t="s">
        <v>17</v>
      </c>
      <c r="E252" s="17" t="s">
        <v>27</v>
      </c>
      <c r="F252" s="17" t="s">
        <v>61</v>
      </c>
      <c r="G252" s="17" t="s">
        <v>72</v>
      </c>
      <c r="H252" s="46">
        <v>10</v>
      </c>
      <c r="I252" s="46">
        <v>5</v>
      </c>
    </row>
    <row r="253" spans="2:9" x14ac:dyDescent="0.25">
      <c r="B253" s="67">
        <v>44923</v>
      </c>
      <c r="C253" s="17" t="s">
        <v>89</v>
      </c>
      <c r="D253" s="17" t="s">
        <v>68</v>
      </c>
      <c r="E253" s="17" t="s">
        <v>162</v>
      </c>
      <c r="F253" s="17" t="s">
        <v>67</v>
      </c>
      <c r="G253" s="17" t="s">
        <v>79</v>
      </c>
      <c r="H253" s="46">
        <v>30</v>
      </c>
      <c r="I253" s="46">
        <v>10</v>
      </c>
    </row>
    <row r="254" spans="2:9" x14ac:dyDescent="0.25">
      <c r="B254" s="67">
        <v>44931</v>
      </c>
      <c r="C254" s="17" t="s">
        <v>87</v>
      </c>
      <c r="D254" s="17" t="s">
        <v>70</v>
      </c>
      <c r="E254" s="17" t="s">
        <v>162</v>
      </c>
      <c r="F254" s="17" t="s">
        <v>67</v>
      </c>
      <c r="G254" s="17" t="s">
        <v>78</v>
      </c>
      <c r="H254" s="46">
        <v>20</v>
      </c>
      <c r="I254" s="46">
        <v>5</v>
      </c>
    </row>
    <row r="255" spans="2:9" x14ac:dyDescent="0.25">
      <c r="B255" s="67">
        <v>44934</v>
      </c>
      <c r="C255" s="17" t="s">
        <v>85</v>
      </c>
      <c r="D255" s="17" t="s">
        <v>70</v>
      </c>
      <c r="E255" s="17" t="s">
        <v>162</v>
      </c>
      <c r="F255" s="17" t="s">
        <v>67</v>
      </c>
      <c r="G255" s="17" t="s">
        <v>81</v>
      </c>
      <c r="H255" s="46">
        <v>5</v>
      </c>
      <c r="I255" s="46">
        <v>15</v>
      </c>
    </row>
    <row r="256" spans="2:9" x14ac:dyDescent="0.25">
      <c r="B256" s="67">
        <v>44938</v>
      </c>
      <c r="C256" s="17" t="s">
        <v>82</v>
      </c>
      <c r="D256" s="17" t="s">
        <v>13</v>
      </c>
      <c r="E256" s="17" t="s">
        <v>28</v>
      </c>
      <c r="F256" s="17" t="s">
        <v>63</v>
      </c>
      <c r="G256" s="17" t="s">
        <v>76</v>
      </c>
      <c r="H256" s="46">
        <v>30</v>
      </c>
      <c r="I256" s="46">
        <v>11</v>
      </c>
    </row>
    <row r="257" spans="2:9" x14ac:dyDescent="0.25">
      <c r="B257" s="67">
        <v>44941</v>
      </c>
      <c r="C257" s="17" t="s">
        <v>86</v>
      </c>
      <c r="D257" s="17" t="s">
        <v>13</v>
      </c>
      <c r="E257" s="17" t="s">
        <v>28</v>
      </c>
      <c r="F257" s="17" t="s">
        <v>63</v>
      </c>
      <c r="G257" s="17" t="s">
        <v>79</v>
      </c>
      <c r="H257" s="46">
        <v>10</v>
      </c>
      <c r="I257" s="46">
        <v>8</v>
      </c>
    </row>
    <row r="258" spans="2:9" x14ac:dyDescent="0.25">
      <c r="B258" s="67">
        <v>44944</v>
      </c>
      <c r="C258" s="17" t="s">
        <v>86</v>
      </c>
      <c r="D258" s="17" t="s">
        <v>13</v>
      </c>
      <c r="E258" s="17" t="s">
        <v>28</v>
      </c>
      <c r="F258" s="17" t="s">
        <v>63</v>
      </c>
      <c r="G258" s="17" t="s">
        <v>76</v>
      </c>
      <c r="H258" s="46">
        <v>10</v>
      </c>
      <c r="I258" s="46">
        <v>8</v>
      </c>
    </row>
    <row r="259" spans="2:9" x14ac:dyDescent="0.25">
      <c r="B259" s="67">
        <v>44945</v>
      </c>
      <c r="C259" s="17" t="s">
        <v>87</v>
      </c>
      <c r="D259" s="17" t="s">
        <v>70</v>
      </c>
      <c r="E259" s="17" t="s">
        <v>162</v>
      </c>
      <c r="F259" s="17" t="s">
        <v>67</v>
      </c>
      <c r="G259" s="17" t="s">
        <v>78</v>
      </c>
      <c r="H259" s="46">
        <v>30</v>
      </c>
      <c r="I259" s="46">
        <v>20</v>
      </c>
    </row>
    <row r="260" spans="2:9" x14ac:dyDescent="0.25">
      <c r="B260" s="67">
        <v>44945</v>
      </c>
      <c r="C260" s="17" t="s">
        <v>82</v>
      </c>
      <c r="D260" s="17" t="s">
        <v>15</v>
      </c>
      <c r="E260" s="17" t="s">
        <v>161</v>
      </c>
      <c r="F260" s="17" t="s">
        <v>63</v>
      </c>
      <c r="G260" s="17" t="s">
        <v>81</v>
      </c>
      <c r="H260" s="46">
        <v>20</v>
      </c>
      <c r="I260" s="46">
        <v>8</v>
      </c>
    </row>
    <row r="261" spans="2:9" x14ac:dyDescent="0.25">
      <c r="B261" s="67">
        <v>44946</v>
      </c>
      <c r="C261" s="17" t="s">
        <v>84</v>
      </c>
      <c r="D261" s="17" t="s">
        <v>16</v>
      </c>
      <c r="E261" s="17" t="s">
        <v>29</v>
      </c>
      <c r="F261" s="17" t="s">
        <v>63</v>
      </c>
      <c r="G261" s="17" t="s">
        <v>80</v>
      </c>
      <c r="H261" s="46">
        <v>20</v>
      </c>
      <c r="I261" s="46">
        <v>11</v>
      </c>
    </row>
    <row r="262" spans="2:9" x14ac:dyDescent="0.25">
      <c r="B262" s="67">
        <v>44948</v>
      </c>
      <c r="C262" s="17" t="s">
        <v>83</v>
      </c>
      <c r="D262" s="17" t="s">
        <v>13</v>
      </c>
      <c r="E262" s="17" t="s">
        <v>28</v>
      </c>
      <c r="F262" s="17" t="s">
        <v>63</v>
      </c>
      <c r="G262" s="17" t="s">
        <v>81</v>
      </c>
      <c r="H262" s="46">
        <v>30</v>
      </c>
      <c r="I262" s="46">
        <v>18</v>
      </c>
    </row>
    <row r="263" spans="2:9" x14ac:dyDescent="0.25">
      <c r="B263" s="67">
        <v>44952</v>
      </c>
      <c r="C263" s="17" t="s">
        <v>84</v>
      </c>
      <c r="D263" s="17" t="s">
        <v>70</v>
      </c>
      <c r="E263" s="17" t="s">
        <v>162</v>
      </c>
      <c r="F263" s="17" t="s">
        <v>67</v>
      </c>
      <c r="G263" s="17" t="s">
        <v>75</v>
      </c>
      <c r="H263" s="46">
        <v>10</v>
      </c>
      <c r="I263" s="46">
        <v>19</v>
      </c>
    </row>
    <row r="264" spans="2:9" x14ac:dyDescent="0.25">
      <c r="B264" s="67">
        <v>44952</v>
      </c>
      <c r="C264" s="17" t="s">
        <v>87</v>
      </c>
      <c r="D264" s="17" t="s">
        <v>17</v>
      </c>
      <c r="E264" s="17" t="s">
        <v>27</v>
      </c>
      <c r="F264" s="17" t="s">
        <v>61</v>
      </c>
      <c r="G264" s="17" t="s">
        <v>76</v>
      </c>
      <c r="H264" s="46">
        <v>20</v>
      </c>
      <c r="I264" s="46">
        <v>14</v>
      </c>
    </row>
    <row r="265" spans="2:9" x14ac:dyDescent="0.25">
      <c r="B265" s="67">
        <v>44963</v>
      </c>
      <c r="C265" s="17" t="s">
        <v>85</v>
      </c>
      <c r="D265" s="17" t="s">
        <v>43</v>
      </c>
      <c r="E265" s="17" t="s">
        <v>163</v>
      </c>
      <c r="F265" s="17" t="s">
        <v>63</v>
      </c>
      <c r="G265" s="17" t="s">
        <v>80</v>
      </c>
      <c r="H265" s="46">
        <v>20</v>
      </c>
      <c r="I265" s="46">
        <v>6</v>
      </c>
    </row>
    <row r="266" spans="2:9" x14ac:dyDescent="0.25">
      <c r="B266" s="67">
        <v>44967</v>
      </c>
      <c r="C266" s="17" t="s">
        <v>89</v>
      </c>
      <c r="D266" s="17" t="s">
        <v>17</v>
      </c>
      <c r="E266" s="17" t="s">
        <v>27</v>
      </c>
      <c r="F266" s="17" t="s">
        <v>61</v>
      </c>
      <c r="G266" s="17" t="s">
        <v>77</v>
      </c>
      <c r="H266" s="46">
        <v>0</v>
      </c>
      <c r="I266" s="46">
        <v>7</v>
      </c>
    </row>
    <row r="267" spans="2:9" x14ac:dyDescent="0.25">
      <c r="B267" s="67">
        <v>44969</v>
      </c>
      <c r="C267" s="17" t="s">
        <v>89</v>
      </c>
      <c r="D267" s="17" t="s">
        <v>43</v>
      </c>
      <c r="E267" s="17" t="s">
        <v>163</v>
      </c>
      <c r="F267" s="17" t="s">
        <v>63</v>
      </c>
      <c r="G267" s="17" t="s">
        <v>76</v>
      </c>
      <c r="H267" s="46">
        <v>0</v>
      </c>
      <c r="I267" s="46">
        <v>17</v>
      </c>
    </row>
    <row r="268" spans="2:9" x14ac:dyDescent="0.25">
      <c r="B268" s="67">
        <v>44988</v>
      </c>
      <c r="C268" s="17" t="s">
        <v>89</v>
      </c>
      <c r="D268" s="17" t="s">
        <v>69</v>
      </c>
      <c r="E268" s="17" t="s">
        <v>162</v>
      </c>
      <c r="F268" s="17" t="s">
        <v>67</v>
      </c>
      <c r="G268" s="17" t="s">
        <v>78</v>
      </c>
      <c r="H268" s="46">
        <v>30</v>
      </c>
      <c r="I268" s="46">
        <v>2</v>
      </c>
    </row>
    <row r="269" spans="2:9" x14ac:dyDescent="0.25">
      <c r="B269" s="67">
        <v>44988</v>
      </c>
      <c r="C269" s="17" t="s">
        <v>85</v>
      </c>
      <c r="D269" s="17" t="s">
        <v>17</v>
      </c>
      <c r="E269" s="17" t="s">
        <v>27</v>
      </c>
      <c r="F269" s="17" t="s">
        <v>61</v>
      </c>
      <c r="G269" s="17" t="s">
        <v>77</v>
      </c>
      <c r="H269" s="46">
        <v>30</v>
      </c>
      <c r="I269" s="46">
        <v>18</v>
      </c>
    </row>
    <row r="270" spans="2:9" x14ac:dyDescent="0.25">
      <c r="B270" s="67">
        <v>44990</v>
      </c>
      <c r="C270" s="17" t="s">
        <v>85</v>
      </c>
      <c r="D270" s="17" t="s">
        <v>64</v>
      </c>
      <c r="E270" s="17" t="s">
        <v>164</v>
      </c>
      <c r="F270" s="17" t="s">
        <v>65</v>
      </c>
      <c r="G270" s="17" t="s">
        <v>74</v>
      </c>
      <c r="H270" s="46">
        <v>5</v>
      </c>
      <c r="I270" s="46">
        <v>14</v>
      </c>
    </row>
    <row r="271" spans="2:9" x14ac:dyDescent="0.25">
      <c r="B271" s="67">
        <v>44991</v>
      </c>
      <c r="C271" s="17" t="s">
        <v>82</v>
      </c>
      <c r="D271" s="17" t="s">
        <v>59</v>
      </c>
      <c r="E271" s="17" t="s">
        <v>30</v>
      </c>
      <c r="F271" s="17" t="s">
        <v>62</v>
      </c>
      <c r="G271" s="17" t="s">
        <v>81</v>
      </c>
      <c r="H271" s="46">
        <v>20</v>
      </c>
      <c r="I271" s="46">
        <v>16</v>
      </c>
    </row>
    <row r="272" spans="2:9" x14ac:dyDescent="0.25">
      <c r="B272" s="67">
        <v>44995</v>
      </c>
      <c r="C272" s="17" t="s">
        <v>89</v>
      </c>
      <c r="D272" s="17" t="s">
        <v>13</v>
      </c>
      <c r="E272" s="17" t="s">
        <v>28</v>
      </c>
      <c r="F272" s="17" t="s">
        <v>63</v>
      </c>
      <c r="G272" s="17" t="s">
        <v>74</v>
      </c>
      <c r="H272" s="46">
        <v>5</v>
      </c>
      <c r="I272" s="46">
        <v>4</v>
      </c>
    </row>
    <row r="273" spans="2:9" x14ac:dyDescent="0.25">
      <c r="B273" s="67">
        <v>44996</v>
      </c>
      <c r="C273" s="17" t="s">
        <v>83</v>
      </c>
      <c r="D273" s="17" t="s">
        <v>59</v>
      </c>
      <c r="E273" s="17" t="s">
        <v>30</v>
      </c>
      <c r="F273" s="17" t="s">
        <v>62</v>
      </c>
      <c r="G273" s="17" t="s">
        <v>73</v>
      </c>
      <c r="H273" s="46">
        <v>5</v>
      </c>
      <c r="I273" s="46">
        <v>9</v>
      </c>
    </row>
    <row r="274" spans="2:9" x14ac:dyDescent="0.25">
      <c r="B274" s="67">
        <v>45007</v>
      </c>
      <c r="C274" s="17" t="s">
        <v>83</v>
      </c>
      <c r="D274" s="17" t="s">
        <v>59</v>
      </c>
      <c r="E274" s="17" t="s">
        <v>30</v>
      </c>
      <c r="F274" s="17" t="s">
        <v>62</v>
      </c>
      <c r="G274" s="17" t="s">
        <v>74</v>
      </c>
      <c r="H274" s="46">
        <v>25</v>
      </c>
      <c r="I274" s="46">
        <v>17</v>
      </c>
    </row>
    <row r="275" spans="2:9" x14ac:dyDescent="0.25">
      <c r="B275" s="67">
        <v>45010</v>
      </c>
      <c r="C275" s="17" t="s">
        <v>88</v>
      </c>
      <c r="D275" s="17" t="s">
        <v>68</v>
      </c>
      <c r="E275" s="17" t="s">
        <v>162</v>
      </c>
      <c r="F275" s="17" t="s">
        <v>67</v>
      </c>
      <c r="G275" s="17" t="s">
        <v>81</v>
      </c>
      <c r="H275" s="46">
        <v>10</v>
      </c>
      <c r="I275" s="46">
        <v>6</v>
      </c>
    </row>
    <row r="276" spans="2:9" x14ac:dyDescent="0.25">
      <c r="B276" s="67">
        <v>45012</v>
      </c>
      <c r="C276" s="17" t="s">
        <v>85</v>
      </c>
      <c r="D276" s="17" t="s">
        <v>16</v>
      </c>
      <c r="E276" s="17" t="s">
        <v>29</v>
      </c>
      <c r="F276" s="17" t="s">
        <v>63</v>
      </c>
      <c r="G276" s="17" t="s">
        <v>73</v>
      </c>
      <c r="H276" s="46">
        <v>20</v>
      </c>
      <c r="I276" s="46">
        <v>20</v>
      </c>
    </row>
    <row r="277" spans="2:9" x14ac:dyDescent="0.25">
      <c r="B277" s="67">
        <v>45024</v>
      </c>
      <c r="C277" s="17" t="s">
        <v>85</v>
      </c>
      <c r="D277" s="17" t="s">
        <v>60</v>
      </c>
      <c r="E277" s="17" t="s">
        <v>161</v>
      </c>
      <c r="F277" s="17" t="s">
        <v>63</v>
      </c>
      <c r="G277" s="17" t="s">
        <v>80</v>
      </c>
      <c r="H277" s="46">
        <v>20</v>
      </c>
      <c r="I277" s="46">
        <v>13</v>
      </c>
    </row>
    <row r="278" spans="2:9" x14ac:dyDescent="0.25">
      <c r="B278" s="67">
        <v>45027</v>
      </c>
      <c r="C278" s="17" t="s">
        <v>89</v>
      </c>
      <c r="D278" s="17" t="s">
        <v>69</v>
      </c>
      <c r="E278" s="17" t="s">
        <v>162</v>
      </c>
      <c r="F278" s="17" t="s">
        <v>67</v>
      </c>
      <c r="G278" s="17" t="s">
        <v>75</v>
      </c>
      <c r="H278" s="46">
        <v>30</v>
      </c>
      <c r="I278" s="46">
        <v>6</v>
      </c>
    </row>
    <row r="279" spans="2:9" x14ac:dyDescent="0.25">
      <c r="B279" s="67">
        <v>45029</v>
      </c>
      <c r="C279" s="17" t="s">
        <v>82</v>
      </c>
      <c r="D279" s="17" t="s">
        <v>59</v>
      </c>
      <c r="E279" s="17" t="s">
        <v>30</v>
      </c>
      <c r="F279" s="17" t="s">
        <v>62</v>
      </c>
      <c r="G279" s="17" t="s">
        <v>74</v>
      </c>
      <c r="H279" s="46">
        <v>10</v>
      </c>
      <c r="I279" s="46">
        <v>12</v>
      </c>
    </row>
    <row r="280" spans="2:9" x14ac:dyDescent="0.25">
      <c r="B280" s="67">
        <v>45045</v>
      </c>
      <c r="C280" s="17" t="s">
        <v>85</v>
      </c>
      <c r="D280" s="17" t="s">
        <v>43</v>
      </c>
      <c r="E280" s="17" t="s">
        <v>163</v>
      </c>
      <c r="F280" s="17" t="s">
        <v>63</v>
      </c>
      <c r="G280" s="17" t="s">
        <v>73</v>
      </c>
      <c r="H280" s="46">
        <v>10</v>
      </c>
      <c r="I280" s="46">
        <v>11</v>
      </c>
    </row>
    <row r="281" spans="2:9" x14ac:dyDescent="0.25">
      <c r="B281" s="67">
        <v>45045</v>
      </c>
      <c r="C281" s="17" t="s">
        <v>85</v>
      </c>
      <c r="D281" s="17" t="s">
        <v>13</v>
      </c>
      <c r="E281" s="17" t="s">
        <v>28</v>
      </c>
      <c r="F281" s="17" t="s">
        <v>63</v>
      </c>
      <c r="G281" s="17" t="s">
        <v>77</v>
      </c>
      <c r="H281" s="46">
        <v>0</v>
      </c>
      <c r="I281" s="46">
        <v>10</v>
      </c>
    </row>
    <row r="282" spans="2:9" x14ac:dyDescent="0.25">
      <c r="B282" s="67">
        <v>45048</v>
      </c>
      <c r="C282" s="17" t="s">
        <v>89</v>
      </c>
      <c r="D282" s="17" t="s">
        <v>68</v>
      </c>
      <c r="E282" s="17" t="s">
        <v>162</v>
      </c>
      <c r="F282" s="17" t="s">
        <v>67</v>
      </c>
      <c r="G282" s="17" t="s">
        <v>81</v>
      </c>
      <c r="H282" s="46">
        <v>20</v>
      </c>
      <c r="I282" s="46">
        <v>2</v>
      </c>
    </row>
    <row r="283" spans="2:9" x14ac:dyDescent="0.25">
      <c r="B283" s="67">
        <v>45049</v>
      </c>
      <c r="C283" s="17" t="s">
        <v>82</v>
      </c>
      <c r="D283" s="17" t="s">
        <v>68</v>
      </c>
      <c r="E283" s="17" t="s">
        <v>162</v>
      </c>
      <c r="F283" s="17" t="s">
        <v>67</v>
      </c>
      <c r="G283" s="17" t="s">
        <v>80</v>
      </c>
      <c r="H283" s="46">
        <v>10</v>
      </c>
      <c r="I283" s="46">
        <v>19</v>
      </c>
    </row>
    <row r="284" spans="2:9" x14ac:dyDescent="0.25">
      <c r="B284" s="67">
        <v>45050</v>
      </c>
      <c r="C284" s="17" t="s">
        <v>87</v>
      </c>
      <c r="D284" s="17" t="s">
        <v>13</v>
      </c>
      <c r="E284" s="17" t="s">
        <v>28</v>
      </c>
      <c r="F284" s="17" t="s">
        <v>63</v>
      </c>
      <c r="G284" s="17" t="s">
        <v>73</v>
      </c>
      <c r="H284" s="46">
        <v>30</v>
      </c>
      <c r="I284" s="46">
        <v>7</v>
      </c>
    </row>
    <row r="285" spans="2:9" x14ac:dyDescent="0.25">
      <c r="B285" s="67">
        <v>45053</v>
      </c>
      <c r="C285" s="17" t="s">
        <v>82</v>
      </c>
      <c r="D285" s="17" t="s">
        <v>60</v>
      </c>
      <c r="E285" s="17" t="s">
        <v>161</v>
      </c>
      <c r="F285" s="17" t="s">
        <v>63</v>
      </c>
      <c r="G285" s="17" t="s">
        <v>72</v>
      </c>
      <c r="H285" s="46">
        <v>25</v>
      </c>
      <c r="I285" s="46">
        <v>15</v>
      </c>
    </row>
    <row r="286" spans="2:9" x14ac:dyDescent="0.25">
      <c r="B286" s="67">
        <v>45054</v>
      </c>
      <c r="C286" s="17" t="s">
        <v>84</v>
      </c>
      <c r="D286" s="17" t="s">
        <v>17</v>
      </c>
      <c r="E286" s="17" t="s">
        <v>27</v>
      </c>
      <c r="F286" s="17" t="s">
        <v>61</v>
      </c>
      <c r="G286" s="17" t="s">
        <v>72</v>
      </c>
      <c r="H286" s="46">
        <v>25</v>
      </c>
      <c r="I286" s="46">
        <v>20</v>
      </c>
    </row>
    <row r="287" spans="2:9" x14ac:dyDescent="0.25">
      <c r="B287" s="67">
        <v>45060</v>
      </c>
      <c r="C287" s="17" t="s">
        <v>87</v>
      </c>
      <c r="D287" s="17" t="s">
        <v>15</v>
      </c>
      <c r="E287" s="17" t="s">
        <v>161</v>
      </c>
      <c r="F287" s="17" t="s">
        <v>63</v>
      </c>
      <c r="G287" s="17" t="s">
        <v>74</v>
      </c>
      <c r="H287" s="46">
        <v>25</v>
      </c>
      <c r="I287" s="46">
        <v>10</v>
      </c>
    </row>
    <row r="288" spans="2:9" x14ac:dyDescent="0.25">
      <c r="B288" s="67">
        <v>45065</v>
      </c>
      <c r="C288" s="17" t="s">
        <v>84</v>
      </c>
      <c r="D288" s="17" t="s">
        <v>13</v>
      </c>
      <c r="E288" s="17" t="s">
        <v>28</v>
      </c>
      <c r="F288" s="17" t="s">
        <v>63</v>
      </c>
      <c r="G288" s="17" t="s">
        <v>77</v>
      </c>
      <c r="H288" s="46">
        <v>15</v>
      </c>
      <c r="I288" s="46">
        <v>2</v>
      </c>
    </row>
    <row r="289" spans="2:9" x14ac:dyDescent="0.25">
      <c r="B289" s="67">
        <v>45066</v>
      </c>
      <c r="C289" s="17" t="s">
        <v>83</v>
      </c>
      <c r="D289" s="17" t="s">
        <v>17</v>
      </c>
      <c r="E289" s="17" t="s">
        <v>27</v>
      </c>
      <c r="F289" s="17" t="s">
        <v>61</v>
      </c>
      <c r="G289" s="17" t="s">
        <v>76</v>
      </c>
      <c r="H289" s="46">
        <v>20</v>
      </c>
      <c r="I289" s="46">
        <v>5</v>
      </c>
    </row>
    <row r="290" spans="2:9" x14ac:dyDescent="0.25">
      <c r="B290" s="67">
        <v>45069</v>
      </c>
      <c r="C290" s="17" t="s">
        <v>87</v>
      </c>
      <c r="D290" s="17" t="s">
        <v>59</v>
      </c>
      <c r="E290" s="17" t="s">
        <v>30</v>
      </c>
      <c r="F290" s="17" t="s">
        <v>62</v>
      </c>
      <c r="G290" s="17" t="s">
        <v>76</v>
      </c>
      <c r="H290" s="46">
        <v>15</v>
      </c>
      <c r="I290" s="46">
        <v>18</v>
      </c>
    </row>
    <row r="291" spans="2:9" x14ac:dyDescent="0.25">
      <c r="B291" s="67">
        <v>45072</v>
      </c>
      <c r="C291" s="17" t="s">
        <v>86</v>
      </c>
      <c r="D291" s="17" t="s">
        <v>15</v>
      </c>
      <c r="E291" s="17" t="s">
        <v>161</v>
      </c>
      <c r="F291" s="17" t="s">
        <v>63</v>
      </c>
      <c r="G291" s="17" t="s">
        <v>80</v>
      </c>
      <c r="H291" s="46">
        <v>0</v>
      </c>
      <c r="I291" s="46">
        <v>20</v>
      </c>
    </row>
    <row r="292" spans="2:9" x14ac:dyDescent="0.25">
      <c r="B292" s="67">
        <v>45075</v>
      </c>
      <c r="C292" s="17" t="s">
        <v>89</v>
      </c>
      <c r="D292" s="17" t="s">
        <v>68</v>
      </c>
      <c r="E292" s="17" t="s">
        <v>162</v>
      </c>
      <c r="F292" s="17" t="s">
        <v>67</v>
      </c>
      <c r="G292" s="17" t="s">
        <v>75</v>
      </c>
      <c r="H292" s="46">
        <v>10</v>
      </c>
      <c r="I292" s="46">
        <v>13</v>
      </c>
    </row>
    <row r="293" spans="2:9" x14ac:dyDescent="0.25">
      <c r="B293" s="67">
        <v>45076</v>
      </c>
      <c r="C293" s="17" t="s">
        <v>85</v>
      </c>
      <c r="D293" s="17" t="s">
        <v>60</v>
      </c>
      <c r="E293" s="17" t="s">
        <v>161</v>
      </c>
      <c r="F293" s="17" t="s">
        <v>63</v>
      </c>
      <c r="G293" s="17" t="s">
        <v>76</v>
      </c>
      <c r="H293" s="46">
        <v>15</v>
      </c>
      <c r="I293" s="46">
        <v>10</v>
      </c>
    </row>
    <row r="294" spans="2:9" x14ac:dyDescent="0.25">
      <c r="B294" s="67">
        <v>45078</v>
      </c>
      <c r="C294" s="17" t="s">
        <v>82</v>
      </c>
      <c r="D294" s="17" t="s">
        <v>71</v>
      </c>
      <c r="E294" s="17" t="s">
        <v>162</v>
      </c>
      <c r="F294" s="17" t="s">
        <v>67</v>
      </c>
      <c r="G294" s="17" t="s">
        <v>81</v>
      </c>
      <c r="H294" s="46">
        <v>15</v>
      </c>
      <c r="I294" s="46">
        <v>11</v>
      </c>
    </row>
    <row r="295" spans="2:9" x14ac:dyDescent="0.25">
      <c r="B295" s="67">
        <v>45084</v>
      </c>
      <c r="C295" s="17" t="s">
        <v>89</v>
      </c>
      <c r="D295" s="17" t="s">
        <v>43</v>
      </c>
      <c r="E295" s="17" t="s">
        <v>163</v>
      </c>
      <c r="F295" s="17" t="s">
        <v>63</v>
      </c>
      <c r="G295" s="17" t="s">
        <v>73</v>
      </c>
      <c r="H295" s="46">
        <v>10</v>
      </c>
      <c r="I295" s="46">
        <v>16</v>
      </c>
    </row>
    <row r="296" spans="2:9" x14ac:dyDescent="0.25">
      <c r="B296" s="67">
        <v>45085</v>
      </c>
      <c r="C296" s="17" t="s">
        <v>83</v>
      </c>
      <c r="D296" s="17" t="s">
        <v>13</v>
      </c>
      <c r="E296" s="17" t="s">
        <v>28</v>
      </c>
      <c r="F296" s="17" t="s">
        <v>63</v>
      </c>
      <c r="G296" s="17" t="s">
        <v>73</v>
      </c>
      <c r="H296" s="46">
        <v>20</v>
      </c>
      <c r="I296" s="46">
        <v>13</v>
      </c>
    </row>
    <row r="297" spans="2:9" x14ac:dyDescent="0.25">
      <c r="B297" s="67">
        <v>45087</v>
      </c>
      <c r="C297" s="17" t="s">
        <v>82</v>
      </c>
      <c r="D297" s="17" t="s">
        <v>69</v>
      </c>
      <c r="E297" s="17" t="s">
        <v>162</v>
      </c>
      <c r="F297" s="17" t="s">
        <v>67</v>
      </c>
      <c r="G297" s="17" t="s">
        <v>77</v>
      </c>
      <c r="H297" s="46">
        <v>10</v>
      </c>
      <c r="I297" s="46">
        <v>3</v>
      </c>
    </row>
    <row r="298" spans="2:9" x14ac:dyDescent="0.25">
      <c r="B298" s="67">
        <v>45088</v>
      </c>
      <c r="C298" s="17" t="s">
        <v>83</v>
      </c>
      <c r="D298" s="17" t="s">
        <v>13</v>
      </c>
      <c r="E298" s="17" t="s">
        <v>28</v>
      </c>
      <c r="F298" s="17" t="s">
        <v>63</v>
      </c>
      <c r="G298" s="17" t="s">
        <v>81</v>
      </c>
      <c r="H298" s="46">
        <v>5</v>
      </c>
      <c r="I298" s="46">
        <v>14</v>
      </c>
    </row>
    <row r="299" spans="2:9" x14ac:dyDescent="0.25">
      <c r="B299" s="67">
        <v>45092</v>
      </c>
      <c r="C299" s="17" t="s">
        <v>83</v>
      </c>
      <c r="D299" s="17" t="s">
        <v>59</v>
      </c>
      <c r="E299" s="17" t="s">
        <v>30</v>
      </c>
      <c r="F299" s="17" t="s">
        <v>62</v>
      </c>
      <c r="G299" s="17" t="s">
        <v>75</v>
      </c>
      <c r="H299" s="46">
        <v>10</v>
      </c>
      <c r="I299" s="46">
        <v>9</v>
      </c>
    </row>
    <row r="300" spans="2:9" x14ac:dyDescent="0.25">
      <c r="B300" s="67">
        <v>45101</v>
      </c>
      <c r="C300" s="17" t="s">
        <v>89</v>
      </c>
      <c r="D300" s="17" t="s">
        <v>64</v>
      </c>
      <c r="E300" s="17" t="s">
        <v>164</v>
      </c>
      <c r="F300" s="17" t="s">
        <v>65</v>
      </c>
      <c r="G300" s="17" t="s">
        <v>79</v>
      </c>
      <c r="H300" s="46">
        <v>10</v>
      </c>
      <c r="I300" s="46">
        <v>5</v>
      </c>
    </row>
    <row r="301" spans="2:9" x14ac:dyDescent="0.25">
      <c r="B301" s="67">
        <v>45104</v>
      </c>
      <c r="C301" s="17" t="s">
        <v>86</v>
      </c>
      <c r="D301" s="17" t="s">
        <v>148</v>
      </c>
      <c r="E301" s="17" t="s">
        <v>162</v>
      </c>
      <c r="F301" s="17" t="s">
        <v>67</v>
      </c>
      <c r="G301" s="17" t="s">
        <v>74</v>
      </c>
      <c r="H301" s="46">
        <v>5</v>
      </c>
      <c r="I301" s="46">
        <v>18</v>
      </c>
    </row>
    <row r="302" spans="2:9" x14ac:dyDescent="0.25">
      <c r="B302" s="67">
        <v>45117</v>
      </c>
      <c r="C302" s="17" t="s">
        <v>82</v>
      </c>
      <c r="D302" s="17" t="s">
        <v>43</v>
      </c>
      <c r="E302" s="17" t="s">
        <v>163</v>
      </c>
      <c r="F302" s="17" t="s">
        <v>63</v>
      </c>
      <c r="G302" s="17" t="s">
        <v>73</v>
      </c>
      <c r="H302" s="46">
        <v>30</v>
      </c>
      <c r="I302" s="46">
        <v>19</v>
      </c>
    </row>
    <row r="303" spans="2:9" x14ac:dyDescent="0.25">
      <c r="B303" s="67">
        <v>45122</v>
      </c>
      <c r="C303" s="17" t="s">
        <v>86</v>
      </c>
      <c r="D303" s="17" t="s">
        <v>13</v>
      </c>
      <c r="E303" s="17" t="s">
        <v>28</v>
      </c>
      <c r="F303" s="17" t="s">
        <v>63</v>
      </c>
      <c r="G303" s="17" t="s">
        <v>74</v>
      </c>
      <c r="H303" s="46">
        <v>15</v>
      </c>
      <c r="I303" s="46">
        <v>9</v>
      </c>
    </row>
    <row r="304" spans="2:9" x14ac:dyDescent="0.25">
      <c r="B304" s="67">
        <v>45124</v>
      </c>
      <c r="C304" s="17" t="s">
        <v>89</v>
      </c>
      <c r="D304" s="17" t="s">
        <v>60</v>
      </c>
      <c r="E304" s="17" t="s">
        <v>161</v>
      </c>
      <c r="F304" s="17" t="s">
        <v>63</v>
      </c>
      <c r="G304" s="17" t="s">
        <v>76</v>
      </c>
      <c r="H304" s="46">
        <v>10</v>
      </c>
      <c r="I304" s="46">
        <v>10</v>
      </c>
    </row>
    <row r="305" spans="2:9" x14ac:dyDescent="0.25">
      <c r="B305" s="67">
        <v>45127</v>
      </c>
      <c r="C305" s="17" t="s">
        <v>87</v>
      </c>
      <c r="D305" s="17" t="s">
        <v>13</v>
      </c>
      <c r="E305" s="17" t="s">
        <v>28</v>
      </c>
      <c r="F305" s="17" t="s">
        <v>63</v>
      </c>
      <c r="G305" s="17" t="s">
        <v>72</v>
      </c>
      <c r="H305" s="46">
        <v>15</v>
      </c>
      <c r="I305" s="46">
        <v>11</v>
      </c>
    </row>
    <row r="306" spans="2:9" x14ac:dyDescent="0.25">
      <c r="B306" s="67">
        <v>45132</v>
      </c>
      <c r="C306" s="17" t="s">
        <v>86</v>
      </c>
      <c r="D306" s="17" t="s">
        <v>69</v>
      </c>
      <c r="E306" s="17" t="s">
        <v>162</v>
      </c>
      <c r="F306" s="17" t="s">
        <v>67</v>
      </c>
      <c r="G306" s="17" t="s">
        <v>73</v>
      </c>
      <c r="H306" s="46">
        <v>15</v>
      </c>
      <c r="I306" s="46">
        <v>20</v>
      </c>
    </row>
    <row r="307" spans="2:9" x14ac:dyDescent="0.25">
      <c r="B307" s="67">
        <v>45133</v>
      </c>
      <c r="C307" s="17" t="s">
        <v>85</v>
      </c>
      <c r="D307" s="17" t="s">
        <v>60</v>
      </c>
      <c r="E307" s="17" t="s">
        <v>161</v>
      </c>
      <c r="F307" s="17" t="s">
        <v>63</v>
      </c>
      <c r="G307" s="17" t="s">
        <v>78</v>
      </c>
      <c r="H307" s="46">
        <v>20</v>
      </c>
      <c r="I307" s="46">
        <v>19</v>
      </c>
    </row>
    <row r="308" spans="2:9" x14ac:dyDescent="0.25">
      <c r="B308" s="67">
        <v>45133</v>
      </c>
      <c r="C308" s="17" t="s">
        <v>88</v>
      </c>
      <c r="D308" s="17" t="s">
        <v>64</v>
      </c>
      <c r="E308" s="17" t="s">
        <v>164</v>
      </c>
      <c r="F308" s="17" t="s">
        <v>65</v>
      </c>
      <c r="G308" s="17" t="s">
        <v>72</v>
      </c>
      <c r="H308" s="46">
        <v>15</v>
      </c>
      <c r="I308" s="46">
        <v>18</v>
      </c>
    </row>
    <row r="309" spans="2:9" x14ac:dyDescent="0.25">
      <c r="B309" s="67">
        <v>45137</v>
      </c>
      <c r="C309" s="17" t="s">
        <v>89</v>
      </c>
      <c r="D309" s="17" t="s">
        <v>70</v>
      </c>
      <c r="E309" s="17" t="s">
        <v>162</v>
      </c>
      <c r="F309" s="17" t="s">
        <v>67</v>
      </c>
      <c r="G309" s="17" t="s">
        <v>80</v>
      </c>
      <c r="H309" s="46">
        <v>15</v>
      </c>
      <c r="I309" s="46">
        <v>16</v>
      </c>
    </row>
    <row r="310" spans="2:9" x14ac:dyDescent="0.25">
      <c r="B310" s="67">
        <v>45138</v>
      </c>
      <c r="C310" s="17" t="s">
        <v>82</v>
      </c>
      <c r="D310" s="17" t="s">
        <v>148</v>
      </c>
      <c r="E310" s="17" t="s">
        <v>162</v>
      </c>
      <c r="F310" s="17" t="s">
        <v>67</v>
      </c>
      <c r="G310" s="17" t="s">
        <v>73</v>
      </c>
      <c r="H310" s="46">
        <v>15</v>
      </c>
      <c r="I310" s="46">
        <v>3</v>
      </c>
    </row>
    <row r="311" spans="2:9" x14ac:dyDescent="0.25">
      <c r="B311" s="67">
        <v>45139</v>
      </c>
      <c r="C311" s="17" t="s">
        <v>86</v>
      </c>
      <c r="D311" s="17" t="s">
        <v>64</v>
      </c>
      <c r="E311" s="17" t="s">
        <v>164</v>
      </c>
      <c r="F311" s="17" t="s">
        <v>65</v>
      </c>
      <c r="G311" s="17" t="s">
        <v>81</v>
      </c>
      <c r="H311" s="46">
        <v>5</v>
      </c>
      <c r="I311" s="46">
        <v>17</v>
      </c>
    </row>
    <row r="312" spans="2:9" x14ac:dyDescent="0.25">
      <c r="B312" s="67">
        <v>45144</v>
      </c>
      <c r="C312" s="17" t="s">
        <v>86</v>
      </c>
      <c r="D312" s="17" t="s">
        <v>15</v>
      </c>
      <c r="E312" s="17" t="s">
        <v>161</v>
      </c>
      <c r="F312" s="17" t="s">
        <v>63</v>
      </c>
      <c r="G312" s="17" t="s">
        <v>81</v>
      </c>
      <c r="H312" s="46">
        <v>15</v>
      </c>
      <c r="I312" s="46">
        <v>13</v>
      </c>
    </row>
    <row r="313" spans="2:9" x14ac:dyDescent="0.25">
      <c r="B313" s="67">
        <v>45147</v>
      </c>
      <c r="C313" s="17" t="s">
        <v>86</v>
      </c>
      <c r="D313" s="17" t="s">
        <v>15</v>
      </c>
      <c r="E313" s="17" t="s">
        <v>161</v>
      </c>
      <c r="F313" s="17" t="s">
        <v>63</v>
      </c>
      <c r="G313" s="17" t="s">
        <v>77</v>
      </c>
      <c r="H313" s="46">
        <v>15</v>
      </c>
      <c r="I313" s="46">
        <v>9</v>
      </c>
    </row>
    <row r="314" spans="2:9" x14ac:dyDescent="0.25">
      <c r="B314" s="67">
        <v>45147</v>
      </c>
      <c r="C314" s="17" t="s">
        <v>87</v>
      </c>
      <c r="D314" s="17" t="s">
        <v>13</v>
      </c>
      <c r="E314" s="17" t="s">
        <v>28</v>
      </c>
      <c r="F314" s="17" t="s">
        <v>63</v>
      </c>
      <c r="G314" s="17" t="s">
        <v>79</v>
      </c>
      <c r="H314" s="46">
        <v>25</v>
      </c>
      <c r="I314" s="46">
        <v>11</v>
      </c>
    </row>
    <row r="315" spans="2:9" x14ac:dyDescent="0.25">
      <c r="B315" s="67">
        <v>45156</v>
      </c>
      <c r="C315" s="17" t="s">
        <v>86</v>
      </c>
      <c r="D315" s="17" t="s">
        <v>71</v>
      </c>
      <c r="E315" s="17" t="s">
        <v>162</v>
      </c>
      <c r="F315" s="17" t="s">
        <v>67</v>
      </c>
      <c r="G315" s="17" t="s">
        <v>76</v>
      </c>
      <c r="H315" s="46">
        <v>5</v>
      </c>
      <c r="I315" s="46">
        <v>18</v>
      </c>
    </row>
    <row r="316" spans="2:9" x14ac:dyDescent="0.25">
      <c r="B316" s="67">
        <v>45159</v>
      </c>
      <c r="C316" s="17" t="s">
        <v>86</v>
      </c>
      <c r="D316" s="17" t="s">
        <v>43</v>
      </c>
      <c r="E316" s="17" t="s">
        <v>163</v>
      </c>
      <c r="F316" s="17" t="s">
        <v>63</v>
      </c>
      <c r="G316" s="17" t="s">
        <v>77</v>
      </c>
      <c r="H316" s="46">
        <v>10</v>
      </c>
      <c r="I316" s="46">
        <v>3</v>
      </c>
    </row>
    <row r="317" spans="2:9" x14ac:dyDescent="0.25">
      <c r="B317" s="67">
        <v>45163</v>
      </c>
      <c r="C317" s="17" t="s">
        <v>83</v>
      </c>
      <c r="D317" s="17" t="s">
        <v>59</v>
      </c>
      <c r="E317" s="17" t="s">
        <v>30</v>
      </c>
      <c r="F317" s="17" t="s">
        <v>62</v>
      </c>
      <c r="G317" s="17" t="s">
        <v>81</v>
      </c>
      <c r="H317" s="46">
        <v>25</v>
      </c>
      <c r="I317" s="46">
        <v>12</v>
      </c>
    </row>
    <row r="318" spans="2:9" x14ac:dyDescent="0.25">
      <c r="B318" s="67">
        <v>45166</v>
      </c>
      <c r="C318" s="17" t="s">
        <v>86</v>
      </c>
      <c r="D318" s="17" t="s">
        <v>64</v>
      </c>
      <c r="E318" s="17" t="s">
        <v>164</v>
      </c>
      <c r="F318" s="17" t="s">
        <v>65</v>
      </c>
      <c r="G318" s="17" t="s">
        <v>79</v>
      </c>
      <c r="H318" s="46">
        <v>15</v>
      </c>
      <c r="I318" s="46">
        <v>2</v>
      </c>
    </row>
    <row r="319" spans="2:9" x14ac:dyDescent="0.25">
      <c r="B319" s="67">
        <v>45167</v>
      </c>
      <c r="C319" s="17" t="s">
        <v>84</v>
      </c>
      <c r="D319" s="17" t="s">
        <v>17</v>
      </c>
      <c r="E319" s="17" t="s">
        <v>27</v>
      </c>
      <c r="F319" s="17" t="s">
        <v>61</v>
      </c>
      <c r="G319" s="17" t="s">
        <v>75</v>
      </c>
      <c r="H319" s="46">
        <v>0</v>
      </c>
      <c r="I319" s="46">
        <v>19</v>
      </c>
    </row>
    <row r="320" spans="2:9" x14ac:dyDescent="0.25">
      <c r="B320" s="67">
        <v>45174</v>
      </c>
      <c r="C320" s="17" t="s">
        <v>87</v>
      </c>
      <c r="D320" s="17" t="s">
        <v>71</v>
      </c>
      <c r="E320" s="17" t="s">
        <v>162</v>
      </c>
      <c r="F320" s="17" t="s">
        <v>67</v>
      </c>
      <c r="G320" s="17" t="s">
        <v>74</v>
      </c>
      <c r="H320" s="46">
        <v>5</v>
      </c>
      <c r="I320" s="46">
        <v>7</v>
      </c>
    </row>
    <row r="321" spans="2:9" x14ac:dyDescent="0.25">
      <c r="B321" s="67">
        <v>45175</v>
      </c>
      <c r="C321" s="17" t="s">
        <v>82</v>
      </c>
      <c r="D321" s="17" t="s">
        <v>13</v>
      </c>
      <c r="E321" s="17" t="s">
        <v>28</v>
      </c>
      <c r="F321" s="17" t="s">
        <v>63</v>
      </c>
      <c r="G321" s="17" t="s">
        <v>77</v>
      </c>
      <c r="H321" s="46">
        <v>20</v>
      </c>
      <c r="I321" s="46">
        <v>11</v>
      </c>
    </row>
    <row r="322" spans="2:9" x14ac:dyDescent="0.25">
      <c r="B322" s="67">
        <v>45178</v>
      </c>
      <c r="C322" s="17" t="s">
        <v>84</v>
      </c>
      <c r="D322" s="17" t="s">
        <v>149</v>
      </c>
      <c r="E322" s="17" t="s">
        <v>162</v>
      </c>
      <c r="F322" s="17" t="s">
        <v>67</v>
      </c>
      <c r="G322" s="17" t="s">
        <v>74</v>
      </c>
      <c r="H322" s="46">
        <v>20</v>
      </c>
      <c r="I322" s="46">
        <v>19</v>
      </c>
    </row>
    <row r="323" spans="2:9" x14ac:dyDescent="0.25">
      <c r="B323" s="67">
        <v>45182</v>
      </c>
      <c r="C323" s="17" t="s">
        <v>86</v>
      </c>
      <c r="D323" s="17" t="s">
        <v>70</v>
      </c>
      <c r="E323" s="17" t="s">
        <v>162</v>
      </c>
      <c r="F323" s="17" t="s">
        <v>67</v>
      </c>
      <c r="G323" s="17" t="s">
        <v>80</v>
      </c>
      <c r="H323" s="46">
        <v>10</v>
      </c>
      <c r="I323" s="46">
        <v>6</v>
      </c>
    </row>
    <row r="324" spans="2:9" x14ac:dyDescent="0.25">
      <c r="B324" s="67">
        <v>45186</v>
      </c>
      <c r="C324" s="17" t="s">
        <v>82</v>
      </c>
      <c r="D324" s="17" t="s">
        <v>17</v>
      </c>
      <c r="E324" s="17" t="s">
        <v>27</v>
      </c>
      <c r="F324" s="17" t="s">
        <v>61</v>
      </c>
      <c r="G324" s="17" t="s">
        <v>73</v>
      </c>
      <c r="H324" s="46">
        <v>10</v>
      </c>
      <c r="I324" s="46">
        <v>20</v>
      </c>
    </row>
    <row r="325" spans="2:9" x14ac:dyDescent="0.25">
      <c r="B325" s="67">
        <v>45186</v>
      </c>
      <c r="C325" s="17" t="s">
        <v>87</v>
      </c>
      <c r="D325" s="17" t="s">
        <v>13</v>
      </c>
      <c r="E325" s="17" t="s">
        <v>28</v>
      </c>
      <c r="F325" s="17" t="s">
        <v>63</v>
      </c>
      <c r="G325" s="17" t="s">
        <v>74</v>
      </c>
      <c r="H325" s="46">
        <v>5</v>
      </c>
      <c r="I325" s="46">
        <v>2</v>
      </c>
    </row>
    <row r="326" spans="2:9" x14ac:dyDescent="0.25">
      <c r="B326" s="67">
        <v>45186</v>
      </c>
      <c r="C326" s="17" t="s">
        <v>85</v>
      </c>
      <c r="D326" s="17" t="s">
        <v>64</v>
      </c>
      <c r="E326" s="17" t="s">
        <v>164</v>
      </c>
      <c r="F326" s="17" t="s">
        <v>65</v>
      </c>
      <c r="G326" s="17" t="s">
        <v>74</v>
      </c>
      <c r="H326" s="46">
        <v>25</v>
      </c>
      <c r="I326" s="46">
        <v>18</v>
      </c>
    </row>
    <row r="327" spans="2:9" x14ac:dyDescent="0.25">
      <c r="B327" s="67">
        <v>45189</v>
      </c>
      <c r="C327" s="17" t="s">
        <v>82</v>
      </c>
      <c r="D327" s="17" t="s">
        <v>16</v>
      </c>
      <c r="E327" s="17" t="s">
        <v>29</v>
      </c>
      <c r="F327" s="17" t="s">
        <v>63</v>
      </c>
      <c r="G327" s="17" t="s">
        <v>80</v>
      </c>
      <c r="H327" s="46">
        <v>25</v>
      </c>
      <c r="I327" s="46">
        <v>14</v>
      </c>
    </row>
    <row r="328" spans="2:9" x14ac:dyDescent="0.25">
      <c r="B328" s="67">
        <v>45189</v>
      </c>
      <c r="C328" s="17" t="s">
        <v>87</v>
      </c>
      <c r="D328" s="17" t="s">
        <v>64</v>
      </c>
      <c r="E328" s="17" t="s">
        <v>164</v>
      </c>
      <c r="F328" s="17" t="s">
        <v>65</v>
      </c>
      <c r="G328" s="17" t="s">
        <v>74</v>
      </c>
      <c r="H328" s="46">
        <v>10</v>
      </c>
      <c r="I328" s="46">
        <v>12</v>
      </c>
    </row>
    <row r="329" spans="2:9" x14ac:dyDescent="0.25">
      <c r="B329" s="67">
        <v>45191</v>
      </c>
      <c r="C329" s="17" t="s">
        <v>88</v>
      </c>
      <c r="D329" s="17" t="s">
        <v>60</v>
      </c>
      <c r="E329" s="17" t="s">
        <v>161</v>
      </c>
      <c r="F329" s="17" t="s">
        <v>63</v>
      </c>
      <c r="G329" s="17" t="s">
        <v>77</v>
      </c>
      <c r="H329" s="46">
        <v>10</v>
      </c>
      <c r="I329" s="46">
        <v>17</v>
      </c>
    </row>
    <row r="330" spans="2:9" x14ac:dyDescent="0.25">
      <c r="B330" s="67">
        <v>45193</v>
      </c>
      <c r="C330" s="17" t="s">
        <v>83</v>
      </c>
      <c r="D330" s="17" t="s">
        <v>59</v>
      </c>
      <c r="E330" s="17" t="s">
        <v>30</v>
      </c>
      <c r="F330" s="17" t="s">
        <v>62</v>
      </c>
      <c r="G330" s="17" t="s">
        <v>78</v>
      </c>
      <c r="H330" s="46">
        <v>30</v>
      </c>
      <c r="I330" s="46">
        <v>18</v>
      </c>
    </row>
    <row r="331" spans="2:9" x14ac:dyDescent="0.25">
      <c r="B331" s="67">
        <v>45194</v>
      </c>
      <c r="C331" s="17" t="s">
        <v>87</v>
      </c>
      <c r="D331" s="17" t="s">
        <v>17</v>
      </c>
      <c r="E331" s="17" t="s">
        <v>27</v>
      </c>
      <c r="F331" s="17" t="s">
        <v>61</v>
      </c>
      <c r="G331" s="17" t="s">
        <v>77</v>
      </c>
      <c r="H331" s="46">
        <v>10</v>
      </c>
      <c r="I331" s="46">
        <v>13</v>
      </c>
    </row>
    <row r="332" spans="2:9" x14ac:dyDescent="0.25">
      <c r="B332" s="67">
        <v>45202</v>
      </c>
      <c r="C332" s="17" t="s">
        <v>82</v>
      </c>
      <c r="D332" s="17" t="s">
        <v>70</v>
      </c>
      <c r="E332" s="17" t="s">
        <v>162</v>
      </c>
      <c r="F332" s="17" t="s">
        <v>67</v>
      </c>
      <c r="G332" s="17" t="s">
        <v>76</v>
      </c>
      <c r="H332" s="46">
        <v>25</v>
      </c>
      <c r="I332" s="46">
        <v>14</v>
      </c>
    </row>
    <row r="333" spans="2:9" x14ac:dyDescent="0.25">
      <c r="B333" s="67">
        <v>45203</v>
      </c>
      <c r="C333" s="17" t="s">
        <v>83</v>
      </c>
      <c r="D333" s="17" t="s">
        <v>71</v>
      </c>
      <c r="E333" s="17" t="s">
        <v>162</v>
      </c>
      <c r="F333" s="17" t="s">
        <v>67</v>
      </c>
      <c r="G333" s="17" t="s">
        <v>74</v>
      </c>
      <c r="H333" s="46">
        <v>15</v>
      </c>
      <c r="I333" s="46">
        <v>10</v>
      </c>
    </row>
    <row r="334" spans="2:9" x14ac:dyDescent="0.25">
      <c r="B334" s="67">
        <v>45204</v>
      </c>
      <c r="C334" s="17" t="s">
        <v>84</v>
      </c>
      <c r="D334" s="17" t="s">
        <v>15</v>
      </c>
      <c r="E334" s="17" t="s">
        <v>161</v>
      </c>
      <c r="F334" s="17" t="s">
        <v>63</v>
      </c>
      <c r="G334" s="17" t="s">
        <v>74</v>
      </c>
      <c r="H334" s="46">
        <v>15</v>
      </c>
      <c r="I334" s="46">
        <v>14</v>
      </c>
    </row>
    <row r="335" spans="2:9" x14ac:dyDescent="0.25">
      <c r="B335" s="67">
        <v>45206</v>
      </c>
      <c r="C335" s="17" t="s">
        <v>84</v>
      </c>
      <c r="D335" s="17" t="s">
        <v>43</v>
      </c>
      <c r="E335" s="17" t="s">
        <v>163</v>
      </c>
      <c r="F335" s="17" t="s">
        <v>63</v>
      </c>
      <c r="G335" s="17" t="s">
        <v>74</v>
      </c>
      <c r="H335" s="46">
        <v>10</v>
      </c>
      <c r="I335" s="46">
        <v>12</v>
      </c>
    </row>
    <row r="336" spans="2:9" x14ac:dyDescent="0.25">
      <c r="B336" s="67">
        <v>45207</v>
      </c>
      <c r="C336" s="17" t="s">
        <v>82</v>
      </c>
      <c r="D336" s="17" t="s">
        <v>13</v>
      </c>
      <c r="E336" s="17" t="s">
        <v>28</v>
      </c>
      <c r="F336" s="17" t="s">
        <v>63</v>
      </c>
      <c r="G336" s="17" t="s">
        <v>77</v>
      </c>
      <c r="H336" s="46">
        <v>15</v>
      </c>
      <c r="I336" s="46">
        <v>20</v>
      </c>
    </row>
    <row r="337" spans="2:9" x14ac:dyDescent="0.25">
      <c r="B337" s="67">
        <v>45211</v>
      </c>
      <c r="C337" s="17" t="s">
        <v>87</v>
      </c>
      <c r="D337" s="17" t="s">
        <v>64</v>
      </c>
      <c r="E337" s="17" t="s">
        <v>164</v>
      </c>
      <c r="F337" s="17" t="s">
        <v>65</v>
      </c>
      <c r="G337" s="17" t="s">
        <v>76</v>
      </c>
      <c r="H337" s="46">
        <v>25</v>
      </c>
      <c r="I337" s="46">
        <v>3</v>
      </c>
    </row>
    <row r="338" spans="2:9" x14ac:dyDescent="0.25">
      <c r="B338" s="67">
        <v>45218</v>
      </c>
      <c r="C338" s="17" t="s">
        <v>88</v>
      </c>
      <c r="D338" s="17" t="s">
        <v>17</v>
      </c>
      <c r="E338" s="17" t="s">
        <v>27</v>
      </c>
      <c r="F338" s="17" t="s">
        <v>61</v>
      </c>
      <c r="G338" s="17" t="s">
        <v>75</v>
      </c>
      <c r="H338" s="46">
        <v>5</v>
      </c>
      <c r="I338" s="46">
        <v>17</v>
      </c>
    </row>
    <row r="339" spans="2:9" x14ac:dyDescent="0.25">
      <c r="B339" s="67">
        <v>45222</v>
      </c>
      <c r="C339" s="17" t="s">
        <v>82</v>
      </c>
      <c r="D339" s="17" t="s">
        <v>17</v>
      </c>
      <c r="E339" s="17" t="s">
        <v>27</v>
      </c>
      <c r="F339" s="17" t="s">
        <v>61</v>
      </c>
      <c r="G339" s="17" t="s">
        <v>72</v>
      </c>
      <c r="H339" s="46">
        <v>20</v>
      </c>
      <c r="I339" s="46">
        <v>7</v>
      </c>
    </row>
    <row r="340" spans="2:9" x14ac:dyDescent="0.25">
      <c r="B340" s="67">
        <v>45224</v>
      </c>
      <c r="C340" s="17" t="s">
        <v>88</v>
      </c>
      <c r="D340" s="17" t="s">
        <v>59</v>
      </c>
      <c r="E340" s="17" t="s">
        <v>30</v>
      </c>
      <c r="F340" s="17" t="s">
        <v>62</v>
      </c>
      <c r="G340" s="17" t="s">
        <v>76</v>
      </c>
      <c r="H340" s="46">
        <v>25</v>
      </c>
      <c r="I340" s="46">
        <v>4</v>
      </c>
    </row>
    <row r="341" spans="2:9" x14ac:dyDescent="0.25">
      <c r="B341" s="67">
        <v>45225</v>
      </c>
      <c r="C341" s="17" t="s">
        <v>89</v>
      </c>
      <c r="D341" s="17" t="s">
        <v>17</v>
      </c>
      <c r="E341" s="17" t="s">
        <v>27</v>
      </c>
      <c r="F341" s="17" t="s">
        <v>61</v>
      </c>
      <c r="G341" s="17" t="s">
        <v>80</v>
      </c>
      <c r="H341" s="46">
        <v>0</v>
      </c>
      <c r="I341" s="46">
        <v>4</v>
      </c>
    </row>
    <row r="342" spans="2:9" x14ac:dyDescent="0.25">
      <c r="B342" s="67">
        <v>45227</v>
      </c>
      <c r="C342" s="17" t="s">
        <v>84</v>
      </c>
      <c r="D342" s="17" t="s">
        <v>43</v>
      </c>
      <c r="E342" s="17" t="s">
        <v>163</v>
      </c>
      <c r="F342" s="17" t="s">
        <v>63</v>
      </c>
      <c r="G342" s="17" t="s">
        <v>81</v>
      </c>
      <c r="H342" s="46">
        <v>20</v>
      </c>
      <c r="I342" s="46">
        <v>14</v>
      </c>
    </row>
    <row r="343" spans="2:9" x14ac:dyDescent="0.25">
      <c r="B343" s="67">
        <v>45235</v>
      </c>
      <c r="C343" s="17" t="s">
        <v>89</v>
      </c>
      <c r="D343" s="17" t="s">
        <v>64</v>
      </c>
      <c r="E343" s="17" t="s">
        <v>164</v>
      </c>
      <c r="F343" s="17" t="s">
        <v>65</v>
      </c>
      <c r="G343" s="17" t="s">
        <v>75</v>
      </c>
      <c r="H343" s="46">
        <v>10</v>
      </c>
      <c r="I343" s="46">
        <v>3</v>
      </c>
    </row>
    <row r="344" spans="2:9" x14ac:dyDescent="0.25">
      <c r="B344" s="67">
        <v>45236</v>
      </c>
      <c r="C344" s="17" t="s">
        <v>84</v>
      </c>
      <c r="D344" s="17" t="s">
        <v>64</v>
      </c>
      <c r="E344" s="17" t="s">
        <v>164</v>
      </c>
      <c r="F344" s="17" t="s">
        <v>65</v>
      </c>
      <c r="G344" s="17" t="s">
        <v>79</v>
      </c>
      <c r="H344" s="46">
        <v>25</v>
      </c>
      <c r="I344" s="46">
        <v>3</v>
      </c>
    </row>
    <row r="345" spans="2:9" x14ac:dyDescent="0.25">
      <c r="B345" s="67">
        <v>45241</v>
      </c>
      <c r="C345" s="17" t="s">
        <v>82</v>
      </c>
      <c r="D345" s="17" t="s">
        <v>13</v>
      </c>
      <c r="E345" s="17" t="s">
        <v>28</v>
      </c>
      <c r="F345" s="17" t="s">
        <v>63</v>
      </c>
      <c r="G345" s="17" t="s">
        <v>78</v>
      </c>
      <c r="H345" s="46">
        <v>30</v>
      </c>
      <c r="I345" s="46">
        <v>20</v>
      </c>
    </row>
    <row r="346" spans="2:9" x14ac:dyDescent="0.25">
      <c r="B346" s="67">
        <v>45244</v>
      </c>
      <c r="C346" s="17" t="s">
        <v>86</v>
      </c>
      <c r="D346" s="17" t="s">
        <v>64</v>
      </c>
      <c r="E346" s="17" t="s">
        <v>164</v>
      </c>
      <c r="F346" s="17" t="s">
        <v>65</v>
      </c>
      <c r="G346" s="17" t="s">
        <v>76</v>
      </c>
      <c r="H346" s="46">
        <v>25</v>
      </c>
      <c r="I346" s="46">
        <v>13</v>
      </c>
    </row>
    <row r="347" spans="2:9" x14ac:dyDescent="0.25">
      <c r="B347" s="67">
        <v>45244</v>
      </c>
      <c r="C347" s="17" t="s">
        <v>86</v>
      </c>
      <c r="D347" s="17" t="s">
        <v>16</v>
      </c>
      <c r="E347" s="17" t="s">
        <v>29</v>
      </c>
      <c r="F347" s="17" t="s">
        <v>63</v>
      </c>
      <c r="G347" s="17" t="s">
        <v>78</v>
      </c>
      <c r="H347" s="46">
        <v>5</v>
      </c>
      <c r="I347" s="46">
        <v>4</v>
      </c>
    </row>
    <row r="348" spans="2:9" x14ac:dyDescent="0.25">
      <c r="B348" s="67">
        <v>45247</v>
      </c>
      <c r="C348" s="17" t="s">
        <v>86</v>
      </c>
      <c r="D348" s="17" t="s">
        <v>43</v>
      </c>
      <c r="E348" s="17" t="s">
        <v>163</v>
      </c>
      <c r="F348" s="17" t="s">
        <v>63</v>
      </c>
      <c r="G348" s="17" t="s">
        <v>79</v>
      </c>
      <c r="H348" s="46">
        <v>30</v>
      </c>
      <c r="I348" s="46">
        <v>2</v>
      </c>
    </row>
    <row r="349" spans="2:9" x14ac:dyDescent="0.25">
      <c r="B349" s="67">
        <v>45256</v>
      </c>
      <c r="C349" s="17" t="s">
        <v>84</v>
      </c>
      <c r="D349" s="17" t="s">
        <v>60</v>
      </c>
      <c r="E349" s="17" t="s">
        <v>161</v>
      </c>
      <c r="F349" s="17" t="s">
        <v>63</v>
      </c>
      <c r="G349" s="17" t="s">
        <v>73</v>
      </c>
      <c r="H349" s="46">
        <v>10</v>
      </c>
      <c r="I349" s="46">
        <v>11</v>
      </c>
    </row>
    <row r="350" spans="2:9" x14ac:dyDescent="0.25">
      <c r="B350" s="67">
        <v>45264</v>
      </c>
      <c r="C350" s="17" t="s">
        <v>85</v>
      </c>
      <c r="D350" s="17" t="s">
        <v>148</v>
      </c>
      <c r="E350" s="17" t="s">
        <v>162</v>
      </c>
      <c r="F350" s="17" t="s">
        <v>67</v>
      </c>
      <c r="G350" s="17" t="s">
        <v>81</v>
      </c>
      <c r="H350" s="46">
        <v>10</v>
      </c>
      <c r="I350" s="46">
        <v>15</v>
      </c>
    </row>
    <row r="351" spans="2:9" x14ac:dyDescent="0.25">
      <c r="B351" s="67">
        <v>45266</v>
      </c>
      <c r="C351" s="17" t="s">
        <v>89</v>
      </c>
      <c r="D351" s="17" t="s">
        <v>17</v>
      </c>
      <c r="E351" s="17" t="s">
        <v>27</v>
      </c>
      <c r="F351" s="17" t="s">
        <v>61</v>
      </c>
      <c r="G351" s="17" t="s">
        <v>75</v>
      </c>
      <c r="H351" s="46">
        <v>20</v>
      </c>
      <c r="I351" s="46">
        <v>2</v>
      </c>
    </row>
    <row r="352" spans="2:9" x14ac:dyDescent="0.25">
      <c r="B352" s="67">
        <v>45268</v>
      </c>
      <c r="C352" s="17" t="s">
        <v>83</v>
      </c>
      <c r="D352" s="17" t="s">
        <v>71</v>
      </c>
      <c r="E352" s="17" t="s">
        <v>162</v>
      </c>
      <c r="F352" s="17" t="s">
        <v>67</v>
      </c>
      <c r="G352" s="17" t="s">
        <v>76</v>
      </c>
      <c r="H352" s="46">
        <v>15</v>
      </c>
      <c r="I352" s="46">
        <v>9</v>
      </c>
    </row>
    <row r="353" spans="2:9" x14ac:dyDescent="0.25">
      <c r="B353" s="67">
        <v>45273</v>
      </c>
      <c r="C353" s="17" t="s">
        <v>85</v>
      </c>
      <c r="D353" s="17" t="s">
        <v>59</v>
      </c>
      <c r="E353" s="17" t="s">
        <v>30</v>
      </c>
      <c r="F353" s="17" t="s">
        <v>62</v>
      </c>
      <c r="G353" s="17" t="s">
        <v>72</v>
      </c>
      <c r="H353" s="46">
        <v>10</v>
      </c>
      <c r="I353" s="46">
        <v>17</v>
      </c>
    </row>
    <row r="354" spans="2:9" x14ac:dyDescent="0.25">
      <c r="B354" s="67">
        <v>45274</v>
      </c>
      <c r="C354" s="17" t="s">
        <v>88</v>
      </c>
      <c r="D354" s="17" t="s">
        <v>17</v>
      </c>
      <c r="E354" s="17" t="s">
        <v>27</v>
      </c>
      <c r="F354" s="17" t="s">
        <v>61</v>
      </c>
      <c r="G354" s="17" t="s">
        <v>78</v>
      </c>
      <c r="H354" s="46">
        <v>10</v>
      </c>
      <c r="I354" s="46">
        <v>18</v>
      </c>
    </row>
    <row r="355" spans="2:9" x14ac:dyDescent="0.25">
      <c r="B355" s="67">
        <v>45277</v>
      </c>
      <c r="C355" s="17" t="s">
        <v>87</v>
      </c>
      <c r="D355" s="17" t="s">
        <v>59</v>
      </c>
      <c r="E355" s="17" t="s">
        <v>30</v>
      </c>
      <c r="F355" s="17" t="s">
        <v>62</v>
      </c>
      <c r="G355" s="17" t="s">
        <v>72</v>
      </c>
      <c r="H355" s="46">
        <v>25</v>
      </c>
      <c r="I355" s="46">
        <v>19</v>
      </c>
    </row>
    <row r="356" spans="2:9" x14ac:dyDescent="0.25">
      <c r="B356" s="67">
        <v>45285</v>
      </c>
      <c r="C356" s="17" t="s">
        <v>88</v>
      </c>
      <c r="D356" s="17" t="s">
        <v>13</v>
      </c>
      <c r="E356" s="17" t="s">
        <v>28</v>
      </c>
      <c r="F356" s="17" t="s">
        <v>63</v>
      </c>
      <c r="G356" s="17" t="s">
        <v>76</v>
      </c>
      <c r="H356" s="46">
        <v>25</v>
      </c>
      <c r="I356" s="46">
        <v>18</v>
      </c>
    </row>
    <row r="357" spans="2:9" x14ac:dyDescent="0.25">
      <c r="B357" s="67">
        <v>45285</v>
      </c>
      <c r="C357" s="17" t="s">
        <v>87</v>
      </c>
      <c r="D357" s="17" t="s">
        <v>70</v>
      </c>
      <c r="E357" s="17" t="s">
        <v>162</v>
      </c>
      <c r="F357" s="17" t="s">
        <v>67</v>
      </c>
      <c r="G357" s="17" t="s">
        <v>78</v>
      </c>
      <c r="H357" s="46">
        <v>5</v>
      </c>
      <c r="I357" s="46">
        <v>11</v>
      </c>
    </row>
    <row r="358" spans="2:9" x14ac:dyDescent="0.25">
      <c r="B358" s="67">
        <v>45289</v>
      </c>
      <c r="C358" s="17" t="s">
        <v>89</v>
      </c>
      <c r="D358" s="17" t="s">
        <v>64</v>
      </c>
      <c r="E358" s="17" t="s">
        <v>164</v>
      </c>
      <c r="F358" s="17" t="s">
        <v>65</v>
      </c>
      <c r="G358" s="17" t="s">
        <v>77</v>
      </c>
      <c r="H358" s="46">
        <v>0</v>
      </c>
      <c r="I358" s="46">
        <v>10</v>
      </c>
    </row>
    <row r="359" spans="2:9" x14ac:dyDescent="0.25">
      <c r="B359" s="67">
        <v>45291</v>
      </c>
      <c r="C359" s="17" t="s">
        <v>83</v>
      </c>
      <c r="D359" s="17" t="s">
        <v>59</v>
      </c>
      <c r="E359" s="17" t="s">
        <v>30</v>
      </c>
      <c r="F359" s="17" t="s">
        <v>62</v>
      </c>
      <c r="G359" s="17" t="s">
        <v>79</v>
      </c>
      <c r="H359" s="46">
        <v>15</v>
      </c>
      <c r="I359" s="46">
        <v>15</v>
      </c>
    </row>
    <row r="360" spans="2:9" x14ac:dyDescent="0.25">
      <c r="B360" s="67">
        <v>45292</v>
      </c>
      <c r="C360" s="17" t="s">
        <v>85</v>
      </c>
      <c r="D360" s="17" t="s">
        <v>17</v>
      </c>
      <c r="E360" s="17" t="s">
        <v>27</v>
      </c>
      <c r="F360" s="17" t="s">
        <v>61</v>
      </c>
      <c r="G360" s="17" t="s">
        <v>73</v>
      </c>
      <c r="H360" s="46">
        <v>0</v>
      </c>
      <c r="I360" s="46">
        <v>8</v>
      </c>
    </row>
    <row r="361" spans="2:9" x14ac:dyDescent="0.25">
      <c r="B361" s="67">
        <v>45294</v>
      </c>
      <c r="C361" s="17" t="s">
        <v>89</v>
      </c>
      <c r="D361" s="17" t="s">
        <v>16</v>
      </c>
      <c r="E361" s="17" t="s">
        <v>29</v>
      </c>
      <c r="F361" s="17" t="s">
        <v>63</v>
      </c>
      <c r="G361" s="17" t="s">
        <v>79</v>
      </c>
      <c r="H361" s="46">
        <v>5</v>
      </c>
      <c r="I361" s="46">
        <v>20</v>
      </c>
    </row>
    <row r="362" spans="2:9" x14ac:dyDescent="0.25">
      <c r="B362" s="67">
        <v>45295</v>
      </c>
      <c r="C362" s="17" t="s">
        <v>85</v>
      </c>
      <c r="D362" s="17" t="s">
        <v>13</v>
      </c>
      <c r="E362" s="17" t="s">
        <v>28</v>
      </c>
      <c r="F362" s="17" t="s">
        <v>63</v>
      </c>
      <c r="G362" s="17" t="s">
        <v>81</v>
      </c>
      <c r="H362" s="46">
        <v>15</v>
      </c>
      <c r="I362" s="46">
        <v>11</v>
      </c>
    </row>
    <row r="363" spans="2:9" x14ac:dyDescent="0.25">
      <c r="B363" s="67">
        <v>45299</v>
      </c>
      <c r="C363" s="17" t="s">
        <v>89</v>
      </c>
      <c r="D363" s="17" t="s">
        <v>70</v>
      </c>
      <c r="E363" s="17" t="s">
        <v>162</v>
      </c>
      <c r="F363" s="17" t="s">
        <v>67</v>
      </c>
      <c r="G363" s="17" t="s">
        <v>72</v>
      </c>
      <c r="H363" s="46">
        <v>5</v>
      </c>
      <c r="I363" s="46">
        <v>7</v>
      </c>
    </row>
    <row r="364" spans="2:9" x14ac:dyDescent="0.25">
      <c r="B364" s="67">
        <v>45300</v>
      </c>
      <c r="C364" s="17" t="s">
        <v>84</v>
      </c>
      <c r="D364" s="17" t="s">
        <v>43</v>
      </c>
      <c r="E364" s="17" t="s">
        <v>163</v>
      </c>
      <c r="F364" s="17" t="s">
        <v>63</v>
      </c>
      <c r="G364" s="17" t="s">
        <v>75</v>
      </c>
      <c r="H364" s="46">
        <v>15</v>
      </c>
      <c r="I364" s="46">
        <v>11</v>
      </c>
    </row>
    <row r="365" spans="2:9" x14ac:dyDescent="0.25">
      <c r="B365" s="67">
        <v>45303</v>
      </c>
      <c r="C365" s="17" t="s">
        <v>87</v>
      </c>
      <c r="D365" s="17" t="s">
        <v>64</v>
      </c>
      <c r="E365" s="17" t="s">
        <v>164</v>
      </c>
      <c r="F365" s="17" t="s">
        <v>65</v>
      </c>
      <c r="G365" s="17" t="s">
        <v>72</v>
      </c>
      <c r="H365" s="46">
        <v>30</v>
      </c>
      <c r="I365" s="46">
        <v>16</v>
      </c>
    </row>
    <row r="366" spans="2:9" x14ac:dyDescent="0.25">
      <c r="B366" s="67">
        <v>45305</v>
      </c>
      <c r="C366" s="17" t="s">
        <v>83</v>
      </c>
      <c r="D366" s="17" t="s">
        <v>15</v>
      </c>
      <c r="E366" s="17" t="s">
        <v>161</v>
      </c>
      <c r="F366" s="17" t="s">
        <v>63</v>
      </c>
      <c r="G366" s="17" t="s">
        <v>75</v>
      </c>
      <c r="H366" s="46">
        <v>20</v>
      </c>
      <c r="I366" s="46">
        <v>7</v>
      </c>
    </row>
    <row r="367" spans="2:9" x14ac:dyDescent="0.25">
      <c r="B367" s="67">
        <v>45307</v>
      </c>
      <c r="C367" s="17" t="s">
        <v>84</v>
      </c>
      <c r="D367" s="17" t="s">
        <v>59</v>
      </c>
      <c r="E367" s="17" t="s">
        <v>30</v>
      </c>
      <c r="F367" s="17" t="s">
        <v>62</v>
      </c>
      <c r="G367" s="17" t="s">
        <v>73</v>
      </c>
      <c r="H367" s="46">
        <v>25</v>
      </c>
      <c r="I367" s="46">
        <v>11</v>
      </c>
    </row>
    <row r="368" spans="2:9" x14ac:dyDescent="0.25">
      <c r="B368" s="67">
        <v>45317</v>
      </c>
      <c r="C368" s="17" t="s">
        <v>87</v>
      </c>
      <c r="D368" s="17" t="s">
        <v>148</v>
      </c>
      <c r="E368" s="17" t="s">
        <v>162</v>
      </c>
      <c r="F368" s="17" t="s">
        <v>67</v>
      </c>
      <c r="G368" s="17" t="s">
        <v>81</v>
      </c>
      <c r="H368" s="46">
        <v>0</v>
      </c>
      <c r="I368" s="46">
        <v>11</v>
      </c>
    </row>
    <row r="369" spans="2:9" x14ac:dyDescent="0.25">
      <c r="B369" s="67">
        <v>45324</v>
      </c>
      <c r="C369" s="17" t="s">
        <v>86</v>
      </c>
      <c r="D369" s="17" t="s">
        <v>70</v>
      </c>
      <c r="E369" s="17" t="s">
        <v>162</v>
      </c>
      <c r="F369" s="17" t="s">
        <v>67</v>
      </c>
      <c r="G369" s="17" t="s">
        <v>77</v>
      </c>
      <c r="H369" s="46">
        <v>10</v>
      </c>
      <c r="I369" s="46">
        <v>11</v>
      </c>
    </row>
    <row r="370" spans="2:9" x14ac:dyDescent="0.25">
      <c r="B370" s="67">
        <v>45325</v>
      </c>
      <c r="C370" s="17" t="s">
        <v>86</v>
      </c>
      <c r="D370" s="17" t="s">
        <v>13</v>
      </c>
      <c r="E370" s="17" t="s">
        <v>28</v>
      </c>
      <c r="F370" s="17" t="s">
        <v>63</v>
      </c>
      <c r="G370" s="17" t="s">
        <v>80</v>
      </c>
      <c r="H370" s="46">
        <v>10</v>
      </c>
      <c r="I370" s="46">
        <v>10</v>
      </c>
    </row>
    <row r="371" spans="2:9" x14ac:dyDescent="0.25">
      <c r="B371" s="67">
        <v>45331</v>
      </c>
      <c r="C371" s="17" t="s">
        <v>84</v>
      </c>
      <c r="D371" s="17" t="s">
        <v>15</v>
      </c>
      <c r="E371" s="17" t="s">
        <v>161</v>
      </c>
      <c r="F371" s="17" t="s">
        <v>63</v>
      </c>
      <c r="G371" s="17" t="s">
        <v>75</v>
      </c>
      <c r="H371" s="46">
        <v>10</v>
      </c>
      <c r="I371" s="46">
        <v>2</v>
      </c>
    </row>
    <row r="372" spans="2:9" x14ac:dyDescent="0.25">
      <c r="B372" s="67">
        <v>45339</v>
      </c>
      <c r="C372" s="17" t="s">
        <v>87</v>
      </c>
      <c r="D372" s="17" t="s">
        <v>148</v>
      </c>
      <c r="E372" s="17" t="s">
        <v>162</v>
      </c>
      <c r="F372" s="17" t="s">
        <v>67</v>
      </c>
      <c r="G372" s="17" t="s">
        <v>76</v>
      </c>
      <c r="H372" s="46">
        <v>0</v>
      </c>
      <c r="I372" s="46">
        <v>6</v>
      </c>
    </row>
    <row r="373" spans="2:9" x14ac:dyDescent="0.25">
      <c r="B373" s="67">
        <v>45340</v>
      </c>
      <c r="C373" s="17" t="s">
        <v>83</v>
      </c>
      <c r="D373" s="17" t="s">
        <v>13</v>
      </c>
      <c r="E373" s="17" t="s">
        <v>28</v>
      </c>
      <c r="F373" s="17" t="s">
        <v>63</v>
      </c>
      <c r="G373" s="17" t="s">
        <v>75</v>
      </c>
      <c r="H373" s="46">
        <v>30</v>
      </c>
      <c r="I373" s="46">
        <v>20</v>
      </c>
    </row>
    <row r="374" spans="2:9" x14ac:dyDescent="0.25">
      <c r="B374" s="67">
        <v>45347</v>
      </c>
      <c r="C374" s="17" t="s">
        <v>86</v>
      </c>
      <c r="D374" s="17" t="s">
        <v>60</v>
      </c>
      <c r="E374" s="17" t="s">
        <v>161</v>
      </c>
      <c r="F374" s="17" t="s">
        <v>63</v>
      </c>
      <c r="G374" s="17" t="s">
        <v>81</v>
      </c>
      <c r="H374" s="46">
        <v>10</v>
      </c>
      <c r="I374" s="46">
        <v>2</v>
      </c>
    </row>
    <row r="375" spans="2:9" x14ac:dyDescent="0.25">
      <c r="B375" s="67">
        <v>45348</v>
      </c>
      <c r="C375" s="17" t="s">
        <v>83</v>
      </c>
      <c r="D375" s="17" t="s">
        <v>17</v>
      </c>
      <c r="E375" s="17" t="s">
        <v>27</v>
      </c>
      <c r="F375" s="17" t="s">
        <v>61</v>
      </c>
      <c r="G375" s="17" t="s">
        <v>74</v>
      </c>
      <c r="H375" s="46">
        <v>15</v>
      </c>
      <c r="I375" s="46">
        <v>20</v>
      </c>
    </row>
    <row r="376" spans="2:9" x14ac:dyDescent="0.25">
      <c r="B376" s="67">
        <v>45355</v>
      </c>
      <c r="C376" s="17" t="s">
        <v>83</v>
      </c>
      <c r="D376" s="17" t="s">
        <v>59</v>
      </c>
      <c r="E376" s="17" t="s">
        <v>30</v>
      </c>
      <c r="F376" s="17" t="s">
        <v>62</v>
      </c>
      <c r="G376" s="17" t="s">
        <v>75</v>
      </c>
      <c r="H376" s="46">
        <v>30</v>
      </c>
      <c r="I376" s="46">
        <v>15</v>
      </c>
    </row>
    <row r="377" spans="2:9" x14ac:dyDescent="0.25">
      <c r="B377" s="67">
        <v>45358</v>
      </c>
      <c r="C377" s="17" t="s">
        <v>85</v>
      </c>
      <c r="D377" s="17" t="s">
        <v>148</v>
      </c>
      <c r="E377" s="17" t="s">
        <v>162</v>
      </c>
      <c r="F377" s="17" t="s">
        <v>67</v>
      </c>
      <c r="G377" s="17" t="s">
        <v>73</v>
      </c>
      <c r="H377" s="46">
        <v>15</v>
      </c>
      <c r="I377" s="46">
        <v>11</v>
      </c>
    </row>
    <row r="378" spans="2:9" x14ac:dyDescent="0.25">
      <c r="B378" s="67">
        <v>45358</v>
      </c>
      <c r="C378" s="17" t="s">
        <v>89</v>
      </c>
      <c r="D378" s="17" t="s">
        <v>17</v>
      </c>
      <c r="E378" s="17" t="s">
        <v>27</v>
      </c>
      <c r="F378" s="17" t="s">
        <v>61</v>
      </c>
      <c r="G378" s="17" t="s">
        <v>72</v>
      </c>
      <c r="H378" s="46">
        <v>15</v>
      </c>
      <c r="I378" s="46">
        <v>12</v>
      </c>
    </row>
    <row r="379" spans="2:9" x14ac:dyDescent="0.25">
      <c r="B379" s="67">
        <v>45362</v>
      </c>
      <c r="C379" s="17" t="s">
        <v>82</v>
      </c>
      <c r="D379" s="17" t="s">
        <v>17</v>
      </c>
      <c r="E379" s="17" t="s">
        <v>27</v>
      </c>
      <c r="F379" s="17" t="s">
        <v>61</v>
      </c>
      <c r="G379" s="17" t="s">
        <v>81</v>
      </c>
      <c r="H379" s="46">
        <v>25</v>
      </c>
      <c r="I379" s="46">
        <v>2</v>
      </c>
    </row>
    <row r="380" spans="2:9" x14ac:dyDescent="0.25">
      <c r="B380" s="67">
        <v>45362</v>
      </c>
      <c r="C380" s="17" t="s">
        <v>82</v>
      </c>
      <c r="D380" s="17" t="s">
        <v>17</v>
      </c>
      <c r="E380" s="17" t="s">
        <v>27</v>
      </c>
      <c r="F380" s="17" t="s">
        <v>61</v>
      </c>
      <c r="G380" s="17" t="s">
        <v>81</v>
      </c>
      <c r="H380" s="46">
        <v>5</v>
      </c>
      <c r="I380" s="46">
        <v>11</v>
      </c>
    </row>
    <row r="381" spans="2:9" x14ac:dyDescent="0.25">
      <c r="B381" s="67">
        <v>45364</v>
      </c>
      <c r="C381" s="17" t="s">
        <v>83</v>
      </c>
      <c r="D381" s="17" t="s">
        <v>17</v>
      </c>
      <c r="E381" s="17" t="s">
        <v>27</v>
      </c>
      <c r="F381" s="17" t="s">
        <v>61</v>
      </c>
      <c r="G381" s="17" t="s">
        <v>74</v>
      </c>
      <c r="H381" s="46">
        <v>30</v>
      </c>
      <c r="I381" s="46">
        <v>7</v>
      </c>
    </row>
    <row r="382" spans="2:9" x14ac:dyDescent="0.25">
      <c r="B382" s="67">
        <v>45365</v>
      </c>
      <c r="C382" s="17" t="s">
        <v>84</v>
      </c>
      <c r="D382" s="17" t="s">
        <v>13</v>
      </c>
      <c r="E382" s="17" t="s">
        <v>28</v>
      </c>
      <c r="F382" s="17" t="s">
        <v>63</v>
      </c>
      <c r="G382" s="17" t="s">
        <v>80</v>
      </c>
      <c r="H382" s="46">
        <v>0</v>
      </c>
      <c r="I382" s="46">
        <v>8</v>
      </c>
    </row>
    <row r="383" spans="2:9" x14ac:dyDescent="0.25">
      <c r="B383" s="67">
        <v>45368</v>
      </c>
      <c r="C383" s="17" t="s">
        <v>82</v>
      </c>
      <c r="D383" s="17" t="s">
        <v>43</v>
      </c>
      <c r="E383" s="17" t="s">
        <v>163</v>
      </c>
      <c r="F383" s="17" t="s">
        <v>63</v>
      </c>
      <c r="G383" s="17" t="s">
        <v>76</v>
      </c>
      <c r="H383" s="46">
        <v>5</v>
      </c>
      <c r="I383" s="46">
        <v>18</v>
      </c>
    </row>
    <row r="384" spans="2:9" x14ac:dyDescent="0.25">
      <c r="B384" s="67">
        <v>45381</v>
      </c>
      <c r="C384" s="17" t="s">
        <v>85</v>
      </c>
      <c r="D384" s="17" t="s">
        <v>13</v>
      </c>
      <c r="E384" s="17" t="s">
        <v>28</v>
      </c>
      <c r="F384" s="17" t="s">
        <v>63</v>
      </c>
      <c r="G384" s="17" t="s">
        <v>75</v>
      </c>
      <c r="H384" s="46">
        <v>20</v>
      </c>
      <c r="I384" s="46">
        <v>17</v>
      </c>
    </row>
    <row r="385" spans="2:9" x14ac:dyDescent="0.25">
      <c r="B385" s="67">
        <v>45383</v>
      </c>
      <c r="C385" s="17" t="s">
        <v>89</v>
      </c>
      <c r="D385" s="17" t="s">
        <v>59</v>
      </c>
      <c r="E385" s="17" t="s">
        <v>30</v>
      </c>
      <c r="F385" s="17" t="s">
        <v>62</v>
      </c>
      <c r="G385" s="17" t="s">
        <v>80</v>
      </c>
      <c r="H385" s="46">
        <v>5</v>
      </c>
      <c r="I385" s="46">
        <v>10</v>
      </c>
    </row>
    <row r="386" spans="2:9" x14ac:dyDescent="0.25">
      <c r="B386" s="67">
        <v>45385</v>
      </c>
      <c r="C386" s="17" t="s">
        <v>83</v>
      </c>
      <c r="D386" s="17" t="s">
        <v>60</v>
      </c>
      <c r="E386" s="17" t="s">
        <v>161</v>
      </c>
      <c r="F386" s="17" t="s">
        <v>63</v>
      </c>
      <c r="G386" s="17" t="s">
        <v>74</v>
      </c>
      <c r="H386" s="46">
        <v>25</v>
      </c>
      <c r="I386" s="46">
        <v>2</v>
      </c>
    </row>
    <row r="387" spans="2:9" x14ac:dyDescent="0.25">
      <c r="B387" s="67">
        <v>45390</v>
      </c>
      <c r="C387" s="17" t="s">
        <v>87</v>
      </c>
      <c r="D387" s="17" t="s">
        <v>17</v>
      </c>
      <c r="E387" s="17" t="s">
        <v>27</v>
      </c>
      <c r="F387" s="17" t="s">
        <v>61</v>
      </c>
      <c r="G387" s="17" t="s">
        <v>78</v>
      </c>
      <c r="H387" s="46">
        <v>25</v>
      </c>
      <c r="I387" s="46">
        <v>9</v>
      </c>
    </row>
    <row r="388" spans="2:9" x14ac:dyDescent="0.25">
      <c r="B388" s="67">
        <v>45401</v>
      </c>
      <c r="C388" s="17" t="s">
        <v>82</v>
      </c>
      <c r="D388" s="17" t="s">
        <v>64</v>
      </c>
      <c r="E388" s="17" t="s">
        <v>164</v>
      </c>
      <c r="F388" s="17" t="s">
        <v>65</v>
      </c>
      <c r="G388" s="17" t="s">
        <v>74</v>
      </c>
      <c r="H388" s="46">
        <v>25</v>
      </c>
      <c r="I388" s="46">
        <v>20</v>
      </c>
    </row>
    <row r="389" spans="2:9" x14ac:dyDescent="0.25">
      <c r="B389" s="67">
        <v>45402</v>
      </c>
      <c r="C389" s="17" t="s">
        <v>85</v>
      </c>
      <c r="D389" s="17" t="s">
        <v>70</v>
      </c>
      <c r="E389" s="17" t="s">
        <v>162</v>
      </c>
      <c r="F389" s="17" t="s">
        <v>67</v>
      </c>
      <c r="G389" s="17" t="s">
        <v>78</v>
      </c>
      <c r="H389" s="46">
        <v>5</v>
      </c>
      <c r="I389" s="46">
        <v>12</v>
      </c>
    </row>
    <row r="390" spans="2:9" x14ac:dyDescent="0.25">
      <c r="B390" s="67">
        <v>45404</v>
      </c>
      <c r="C390" s="17" t="s">
        <v>87</v>
      </c>
      <c r="D390" s="17" t="s">
        <v>13</v>
      </c>
      <c r="E390" s="17" t="s">
        <v>28</v>
      </c>
      <c r="F390" s="17" t="s">
        <v>63</v>
      </c>
      <c r="G390" s="17" t="s">
        <v>76</v>
      </c>
      <c r="H390" s="46">
        <v>25</v>
      </c>
      <c r="I390" s="46">
        <v>14</v>
      </c>
    </row>
    <row r="391" spans="2:9" x14ac:dyDescent="0.25">
      <c r="B391" s="67">
        <v>45405</v>
      </c>
      <c r="C391" s="17" t="s">
        <v>88</v>
      </c>
      <c r="D391" s="17" t="s">
        <v>17</v>
      </c>
      <c r="E391" s="17" t="s">
        <v>27</v>
      </c>
      <c r="F391" s="17" t="s">
        <v>61</v>
      </c>
      <c r="G391" s="17" t="s">
        <v>80</v>
      </c>
      <c r="H391" s="46">
        <v>10</v>
      </c>
      <c r="I391" s="46">
        <v>2</v>
      </c>
    </row>
    <row r="392" spans="2:9" x14ac:dyDescent="0.25">
      <c r="B392" s="67">
        <v>45406</v>
      </c>
      <c r="C392" s="17" t="s">
        <v>84</v>
      </c>
      <c r="D392" s="17" t="s">
        <v>148</v>
      </c>
      <c r="E392" s="17" t="s">
        <v>162</v>
      </c>
      <c r="F392" s="17" t="s">
        <v>67</v>
      </c>
      <c r="G392" s="17" t="s">
        <v>75</v>
      </c>
      <c r="H392" s="46">
        <v>20</v>
      </c>
      <c r="I392" s="46">
        <v>6</v>
      </c>
    </row>
    <row r="393" spans="2:9" x14ac:dyDescent="0.25">
      <c r="B393" s="67">
        <v>45407</v>
      </c>
      <c r="C393" s="17" t="s">
        <v>83</v>
      </c>
      <c r="D393" s="17" t="s">
        <v>68</v>
      </c>
      <c r="E393" s="17" t="s">
        <v>162</v>
      </c>
      <c r="F393" s="17" t="s">
        <v>67</v>
      </c>
      <c r="G393" s="17" t="s">
        <v>78</v>
      </c>
      <c r="H393" s="46">
        <v>20</v>
      </c>
      <c r="I393" s="46">
        <v>17</v>
      </c>
    </row>
    <row r="394" spans="2:9" x14ac:dyDescent="0.25">
      <c r="B394" s="67">
        <v>45407</v>
      </c>
      <c r="C394" s="17" t="s">
        <v>89</v>
      </c>
      <c r="D394" s="17" t="s">
        <v>60</v>
      </c>
      <c r="E394" s="17" t="s">
        <v>161</v>
      </c>
      <c r="F394" s="17" t="s">
        <v>63</v>
      </c>
      <c r="G394" s="17" t="s">
        <v>81</v>
      </c>
      <c r="H394" s="46">
        <v>15</v>
      </c>
      <c r="I394" s="46">
        <v>20</v>
      </c>
    </row>
    <row r="398" spans="2:9" x14ac:dyDescent="0.25">
      <c r="B398" s="67"/>
    </row>
    <row r="399" spans="2:9" x14ac:dyDescent="0.25">
      <c r="B399" s="67"/>
    </row>
    <row r="400" spans="2:9" x14ac:dyDescent="0.25">
      <c r="B400" s="67"/>
    </row>
    <row r="401" spans="2:2" x14ac:dyDescent="0.25">
      <c r="B401" s="67"/>
    </row>
    <row r="402" spans="2:2" x14ac:dyDescent="0.25">
      <c r="B402" s="67"/>
    </row>
    <row r="403" spans="2:2" x14ac:dyDescent="0.25">
      <c r="B403" s="67"/>
    </row>
    <row r="404" spans="2:2" x14ac:dyDescent="0.25">
      <c r="B404" s="67"/>
    </row>
    <row r="405" spans="2:2" x14ac:dyDescent="0.25">
      <c r="B405" s="67"/>
    </row>
    <row r="406" spans="2:2" x14ac:dyDescent="0.25">
      <c r="B406" s="67"/>
    </row>
    <row r="407" spans="2:2" x14ac:dyDescent="0.25">
      <c r="B407" s="67"/>
    </row>
    <row r="408" spans="2:2" x14ac:dyDescent="0.25">
      <c r="B408" s="67"/>
    </row>
    <row r="409" spans="2:2" x14ac:dyDescent="0.25">
      <c r="B409" s="67"/>
    </row>
    <row r="410" spans="2:2" x14ac:dyDescent="0.25">
      <c r="B410" s="67"/>
    </row>
    <row r="411" spans="2:2" x14ac:dyDescent="0.25">
      <c r="B411" s="67"/>
    </row>
    <row r="412" spans="2:2" x14ac:dyDescent="0.25">
      <c r="B412" s="67"/>
    </row>
    <row r="413" spans="2:2" x14ac:dyDescent="0.25">
      <c r="B413" s="67"/>
    </row>
    <row r="414" spans="2:2" x14ac:dyDescent="0.25">
      <c r="B414" s="67"/>
    </row>
    <row r="415" spans="2:2" x14ac:dyDescent="0.25">
      <c r="B415" s="67"/>
    </row>
    <row r="416" spans="2:2" x14ac:dyDescent="0.25">
      <c r="B416" s="67"/>
    </row>
    <row r="417" spans="2:2" x14ac:dyDescent="0.25">
      <c r="B417" s="67"/>
    </row>
    <row r="418" spans="2:2" x14ac:dyDescent="0.25">
      <c r="B418" s="67"/>
    </row>
    <row r="419" spans="2:2" x14ac:dyDescent="0.25">
      <c r="B419" s="67"/>
    </row>
    <row r="420" spans="2:2" x14ac:dyDescent="0.25">
      <c r="B420" s="67"/>
    </row>
    <row r="421" spans="2:2" x14ac:dyDescent="0.25">
      <c r="B421" s="67"/>
    </row>
    <row r="422" spans="2:2" x14ac:dyDescent="0.25">
      <c r="B422" s="67"/>
    </row>
    <row r="423" spans="2:2" x14ac:dyDescent="0.25">
      <c r="B423" s="67"/>
    </row>
    <row r="424" spans="2:2" x14ac:dyDescent="0.25">
      <c r="B424" s="67"/>
    </row>
    <row r="425" spans="2:2" x14ac:dyDescent="0.25">
      <c r="B425" s="67"/>
    </row>
    <row r="426" spans="2:2" x14ac:dyDescent="0.25">
      <c r="B426" s="67"/>
    </row>
    <row r="427" spans="2:2" x14ac:dyDescent="0.25">
      <c r="B427" s="67"/>
    </row>
    <row r="428" spans="2:2" x14ac:dyDescent="0.25">
      <c r="B428" s="67"/>
    </row>
    <row r="429" spans="2:2" x14ac:dyDescent="0.25">
      <c r="B429" s="67"/>
    </row>
    <row r="430" spans="2:2" x14ac:dyDescent="0.25">
      <c r="B430" s="67"/>
    </row>
    <row r="431" spans="2:2" x14ac:dyDescent="0.25">
      <c r="B431" s="67"/>
    </row>
    <row r="432" spans="2:2" x14ac:dyDescent="0.25">
      <c r="B432" s="67"/>
    </row>
    <row r="433" spans="2:2" x14ac:dyDescent="0.25">
      <c r="B433" s="67"/>
    </row>
    <row r="434" spans="2:2" x14ac:dyDescent="0.25">
      <c r="B434" s="67"/>
    </row>
    <row r="435" spans="2:2" x14ac:dyDescent="0.25">
      <c r="B435" s="67"/>
    </row>
    <row r="436" spans="2:2" x14ac:dyDescent="0.25">
      <c r="B436" s="67"/>
    </row>
    <row r="437" spans="2:2" x14ac:dyDescent="0.25">
      <c r="B437" s="67"/>
    </row>
    <row r="438" spans="2:2" x14ac:dyDescent="0.25">
      <c r="B438" s="67"/>
    </row>
    <row r="439" spans="2:2" x14ac:dyDescent="0.25">
      <c r="B439" s="67"/>
    </row>
    <row r="440" spans="2:2" x14ac:dyDescent="0.25">
      <c r="B440" s="67"/>
    </row>
    <row r="441" spans="2:2" x14ac:dyDescent="0.25">
      <c r="B441" s="67"/>
    </row>
    <row r="442" spans="2:2" x14ac:dyDescent="0.25">
      <c r="B442" s="67"/>
    </row>
    <row r="443" spans="2:2" x14ac:dyDescent="0.25">
      <c r="B443" s="67"/>
    </row>
    <row r="444" spans="2:2" x14ac:dyDescent="0.25">
      <c r="B444" s="67"/>
    </row>
    <row r="445" spans="2:2" x14ac:dyDescent="0.25">
      <c r="B445" s="67"/>
    </row>
    <row r="446" spans="2:2" x14ac:dyDescent="0.25">
      <c r="B446" s="67"/>
    </row>
    <row r="447" spans="2:2" x14ac:dyDescent="0.25">
      <c r="B447" s="67"/>
    </row>
    <row r="448" spans="2:2" x14ac:dyDescent="0.25">
      <c r="B448" s="67"/>
    </row>
    <row r="449" spans="2:2" x14ac:dyDescent="0.25">
      <c r="B449" s="67"/>
    </row>
    <row r="450" spans="2:2" x14ac:dyDescent="0.25">
      <c r="B450" s="67"/>
    </row>
    <row r="451" spans="2:2" x14ac:dyDescent="0.25">
      <c r="B451" s="67"/>
    </row>
    <row r="452" spans="2:2" x14ac:dyDescent="0.25">
      <c r="B452" s="67"/>
    </row>
    <row r="453" spans="2:2" x14ac:dyDescent="0.25">
      <c r="B453" s="67"/>
    </row>
    <row r="454" spans="2:2" x14ac:dyDescent="0.25">
      <c r="B454" s="67"/>
    </row>
    <row r="455" spans="2:2" x14ac:dyDescent="0.25">
      <c r="B455" s="67"/>
    </row>
    <row r="456" spans="2:2" x14ac:dyDescent="0.25">
      <c r="B456" s="67"/>
    </row>
    <row r="457" spans="2:2" x14ac:dyDescent="0.25">
      <c r="B457" s="67"/>
    </row>
    <row r="458" spans="2:2" x14ac:dyDescent="0.25">
      <c r="B458" s="67"/>
    </row>
    <row r="459" spans="2:2" x14ac:dyDescent="0.25">
      <c r="B459" s="67"/>
    </row>
    <row r="460" spans="2:2" x14ac:dyDescent="0.25">
      <c r="B460" s="67"/>
    </row>
    <row r="461" spans="2:2" x14ac:dyDescent="0.25">
      <c r="B461" s="67"/>
    </row>
    <row r="462" spans="2:2" x14ac:dyDescent="0.25">
      <c r="B462" s="67"/>
    </row>
    <row r="463" spans="2:2" x14ac:dyDescent="0.25">
      <c r="B463" s="67"/>
    </row>
    <row r="464" spans="2:2" x14ac:dyDescent="0.25">
      <c r="B464" s="67"/>
    </row>
    <row r="465" spans="2:2" x14ac:dyDescent="0.25">
      <c r="B465" s="67"/>
    </row>
    <row r="466" spans="2:2" x14ac:dyDescent="0.25">
      <c r="B466" s="67"/>
    </row>
    <row r="467" spans="2:2" x14ac:dyDescent="0.25">
      <c r="B467" s="67"/>
    </row>
    <row r="468" spans="2:2" x14ac:dyDescent="0.25">
      <c r="B468" s="67"/>
    </row>
    <row r="469" spans="2:2" x14ac:dyDescent="0.25">
      <c r="B469" s="67"/>
    </row>
    <row r="470" spans="2:2" x14ac:dyDescent="0.25">
      <c r="B470" s="67"/>
    </row>
    <row r="471" spans="2:2" x14ac:dyDescent="0.25">
      <c r="B471" s="67"/>
    </row>
    <row r="472" spans="2:2" x14ac:dyDescent="0.25">
      <c r="B472" s="67"/>
    </row>
    <row r="473" spans="2:2" x14ac:dyDescent="0.25">
      <c r="B473" s="67"/>
    </row>
    <row r="474" spans="2:2" x14ac:dyDescent="0.25">
      <c r="B474" s="67"/>
    </row>
    <row r="475" spans="2:2" x14ac:dyDescent="0.25">
      <c r="B475" s="67"/>
    </row>
    <row r="476" spans="2:2" x14ac:dyDescent="0.25">
      <c r="B476" s="67"/>
    </row>
    <row r="477" spans="2:2" x14ac:dyDescent="0.25">
      <c r="B477" s="67"/>
    </row>
    <row r="478" spans="2:2" x14ac:dyDescent="0.25">
      <c r="B478" s="67"/>
    </row>
    <row r="479" spans="2:2" x14ac:dyDescent="0.25">
      <c r="B479" s="67"/>
    </row>
    <row r="480" spans="2:2" x14ac:dyDescent="0.25">
      <c r="B480" s="67"/>
    </row>
    <row r="481" spans="2:2" x14ac:dyDescent="0.25">
      <c r="B481" s="67"/>
    </row>
    <row r="482" spans="2:2" x14ac:dyDescent="0.25">
      <c r="B482" s="67"/>
    </row>
    <row r="483" spans="2:2" x14ac:dyDescent="0.25">
      <c r="B483" s="67"/>
    </row>
    <row r="484" spans="2:2" x14ac:dyDescent="0.25">
      <c r="B484" s="67"/>
    </row>
    <row r="485" spans="2:2" x14ac:dyDescent="0.25">
      <c r="B485" s="67"/>
    </row>
    <row r="486" spans="2:2" x14ac:dyDescent="0.25">
      <c r="B486" s="67"/>
    </row>
    <row r="487" spans="2:2" x14ac:dyDescent="0.25">
      <c r="B487" s="67"/>
    </row>
    <row r="488" spans="2:2" x14ac:dyDescent="0.25">
      <c r="B488" s="67"/>
    </row>
    <row r="489" spans="2:2" x14ac:dyDescent="0.25">
      <c r="B489" s="67"/>
    </row>
    <row r="490" spans="2:2" x14ac:dyDescent="0.25">
      <c r="B490" s="67"/>
    </row>
    <row r="491" spans="2:2" x14ac:dyDescent="0.25">
      <c r="B491" s="67"/>
    </row>
    <row r="492" spans="2:2" x14ac:dyDescent="0.25">
      <c r="B492" s="67"/>
    </row>
    <row r="493" spans="2:2" x14ac:dyDescent="0.25">
      <c r="B493" s="67"/>
    </row>
    <row r="494" spans="2:2" x14ac:dyDescent="0.25">
      <c r="B494" s="67"/>
    </row>
    <row r="495" spans="2:2" x14ac:dyDescent="0.25">
      <c r="B495" s="67"/>
    </row>
    <row r="496" spans="2:2" x14ac:dyDescent="0.25">
      <c r="B496" s="67"/>
    </row>
    <row r="497" spans="2:2" x14ac:dyDescent="0.25">
      <c r="B497" s="67"/>
    </row>
    <row r="498" spans="2:2" x14ac:dyDescent="0.25">
      <c r="B498" s="67"/>
    </row>
    <row r="499" spans="2:2" x14ac:dyDescent="0.25">
      <c r="B499" s="67"/>
    </row>
    <row r="500" spans="2:2" x14ac:dyDescent="0.25">
      <c r="B500" s="67"/>
    </row>
    <row r="501" spans="2:2" x14ac:dyDescent="0.25">
      <c r="B501" s="67"/>
    </row>
    <row r="502" spans="2:2" x14ac:dyDescent="0.25">
      <c r="B502" s="67"/>
    </row>
    <row r="503" spans="2:2" x14ac:dyDescent="0.25">
      <c r="B503" s="67"/>
    </row>
    <row r="504" spans="2:2" x14ac:dyDescent="0.25">
      <c r="B504" s="67"/>
    </row>
    <row r="505" spans="2:2" x14ac:dyDescent="0.25">
      <c r="B505" s="67"/>
    </row>
    <row r="506" spans="2:2" x14ac:dyDescent="0.25">
      <c r="B506" s="67"/>
    </row>
    <row r="507" spans="2:2" x14ac:dyDescent="0.25">
      <c r="B507" s="67"/>
    </row>
    <row r="508" spans="2:2" x14ac:dyDescent="0.25">
      <c r="B508" s="67"/>
    </row>
    <row r="509" spans="2:2" x14ac:dyDescent="0.25">
      <c r="B509" s="67"/>
    </row>
    <row r="510" spans="2:2" x14ac:dyDescent="0.25">
      <c r="B510" s="67"/>
    </row>
    <row r="511" spans="2:2" x14ac:dyDescent="0.25">
      <c r="B511" s="67"/>
    </row>
    <row r="512" spans="2:2" x14ac:dyDescent="0.25">
      <c r="B512" s="67"/>
    </row>
    <row r="513" spans="2:2" x14ac:dyDescent="0.25">
      <c r="B513" s="67"/>
    </row>
    <row r="514" spans="2:2" x14ac:dyDescent="0.25">
      <c r="B514" s="67"/>
    </row>
    <row r="515" spans="2:2" x14ac:dyDescent="0.25">
      <c r="B515" s="67"/>
    </row>
    <row r="516" spans="2:2" x14ac:dyDescent="0.25">
      <c r="B516" s="67"/>
    </row>
    <row r="517" spans="2:2" x14ac:dyDescent="0.25">
      <c r="B517" s="67"/>
    </row>
    <row r="518" spans="2:2" x14ac:dyDescent="0.25">
      <c r="B518" s="67"/>
    </row>
    <row r="519" spans="2:2" x14ac:dyDescent="0.25">
      <c r="B519" s="67"/>
    </row>
    <row r="520" spans="2:2" x14ac:dyDescent="0.25">
      <c r="B520" s="67"/>
    </row>
    <row r="521" spans="2:2" x14ac:dyDescent="0.25">
      <c r="B521" s="67"/>
    </row>
    <row r="522" spans="2:2" x14ac:dyDescent="0.25">
      <c r="B522" s="67"/>
    </row>
    <row r="523" spans="2:2" x14ac:dyDescent="0.25">
      <c r="B523" s="67"/>
    </row>
    <row r="524" spans="2:2" x14ac:dyDescent="0.25">
      <c r="B524" s="67"/>
    </row>
    <row r="525" spans="2:2" x14ac:dyDescent="0.25">
      <c r="B525" s="67"/>
    </row>
    <row r="526" spans="2:2" x14ac:dyDescent="0.25">
      <c r="B526" s="67"/>
    </row>
    <row r="527" spans="2:2" x14ac:dyDescent="0.25">
      <c r="B527" s="67"/>
    </row>
    <row r="528" spans="2:2" x14ac:dyDescent="0.25">
      <c r="B528" s="67"/>
    </row>
    <row r="529" spans="2:2" x14ac:dyDescent="0.25">
      <c r="B529" s="67"/>
    </row>
    <row r="530" spans="2:2" x14ac:dyDescent="0.25">
      <c r="B530" s="67"/>
    </row>
    <row r="531" spans="2:2" x14ac:dyDescent="0.25">
      <c r="B531" s="67"/>
    </row>
    <row r="532" spans="2:2" x14ac:dyDescent="0.25">
      <c r="B532" s="67"/>
    </row>
    <row r="533" spans="2:2" x14ac:dyDescent="0.25">
      <c r="B533" s="67"/>
    </row>
    <row r="534" spans="2:2" x14ac:dyDescent="0.25">
      <c r="B534" s="67"/>
    </row>
    <row r="535" spans="2:2" x14ac:dyDescent="0.25">
      <c r="B535" s="67"/>
    </row>
    <row r="536" spans="2:2" x14ac:dyDescent="0.25">
      <c r="B536" s="67"/>
    </row>
    <row r="537" spans="2:2" x14ac:dyDescent="0.25">
      <c r="B537" s="67"/>
    </row>
    <row r="538" spans="2:2" x14ac:dyDescent="0.25">
      <c r="B538" s="67"/>
    </row>
    <row r="539" spans="2:2" x14ac:dyDescent="0.25">
      <c r="B539" s="67"/>
    </row>
    <row r="540" spans="2:2" x14ac:dyDescent="0.25">
      <c r="B540" s="67"/>
    </row>
    <row r="541" spans="2:2" x14ac:dyDescent="0.25">
      <c r="B541" s="67"/>
    </row>
    <row r="542" spans="2:2" x14ac:dyDescent="0.25">
      <c r="B542" s="67"/>
    </row>
    <row r="543" spans="2:2" x14ac:dyDescent="0.25">
      <c r="B543" s="67"/>
    </row>
    <row r="544" spans="2:2" x14ac:dyDescent="0.25">
      <c r="B544" s="67"/>
    </row>
    <row r="545" spans="2:2" x14ac:dyDescent="0.25">
      <c r="B545" s="67"/>
    </row>
    <row r="546" spans="2:2" x14ac:dyDescent="0.25">
      <c r="B546" s="67"/>
    </row>
    <row r="547" spans="2:2" x14ac:dyDescent="0.25">
      <c r="B547" s="67"/>
    </row>
    <row r="548" spans="2:2" x14ac:dyDescent="0.25">
      <c r="B548" s="67"/>
    </row>
    <row r="549" spans="2:2" x14ac:dyDescent="0.25">
      <c r="B549" s="67"/>
    </row>
    <row r="550" spans="2:2" x14ac:dyDescent="0.25">
      <c r="B550" s="67"/>
    </row>
    <row r="551" spans="2:2" x14ac:dyDescent="0.25">
      <c r="B551" s="67"/>
    </row>
    <row r="552" spans="2:2" x14ac:dyDescent="0.25">
      <c r="B552" s="67"/>
    </row>
    <row r="553" spans="2:2" x14ac:dyDescent="0.25">
      <c r="B553" s="67"/>
    </row>
    <row r="554" spans="2:2" x14ac:dyDescent="0.25">
      <c r="B554" s="67"/>
    </row>
    <row r="555" spans="2:2" x14ac:dyDescent="0.25">
      <c r="B555" s="67"/>
    </row>
    <row r="556" spans="2:2" x14ac:dyDescent="0.25">
      <c r="B556" s="67"/>
    </row>
    <row r="557" spans="2:2" x14ac:dyDescent="0.25">
      <c r="B557" s="67"/>
    </row>
    <row r="558" spans="2:2" x14ac:dyDescent="0.25">
      <c r="B558" s="67"/>
    </row>
    <row r="559" spans="2:2" x14ac:dyDescent="0.25">
      <c r="B559" s="67"/>
    </row>
    <row r="560" spans="2:2" x14ac:dyDescent="0.25">
      <c r="B560" s="67"/>
    </row>
    <row r="561" spans="2:2" x14ac:dyDescent="0.25">
      <c r="B561" s="67"/>
    </row>
    <row r="562" spans="2:2" x14ac:dyDescent="0.25">
      <c r="B562" s="67"/>
    </row>
    <row r="563" spans="2:2" x14ac:dyDescent="0.25">
      <c r="B563" s="67"/>
    </row>
    <row r="564" spans="2:2" x14ac:dyDescent="0.25">
      <c r="B564" s="67"/>
    </row>
    <row r="565" spans="2:2" x14ac:dyDescent="0.25">
      <c r="B565" s="67"/>
    </row>
    <row r="566" spans="2:2" x14ac:dyDescent="0.25">
      <c r="B566" s="67"/>
    </row>
    <row r="567" spans="2:2" x14ac:dyDescent="0.25">
      <c r="B567" s="67"/>
    </row>
    <row r="568" spans="2:2" x14ac:dyDescent="0.25">
      <c r="B568" s="67"/>
    </row>
    <row r="569" spans="2:2" x14ac:dyDescent="0.25">
      <c r="B569" s="67"/>
    </row>
    <row r="570" spans="2:2" x14ac:dyDescent="0.25">
      <c r="B570" s="67"/>
    </row>
    <row r="571" spans="2:2" x14ac:dyDescent="0.25">
      <c r="B571" s="67"/>
    </row>
    <row r="572" spans="2:2" x14ac:dyDescent="0.25">
      <c r="B572" s="67"/>
    </row>
    <row r="573" spans="2:2" x14ac:dyDescent="0.25">
      <c r="B573" s="67"/>
    </row>
    <row r="574" spans="2:2" x14ac:dyDescent="0.25">
      <c r="B574" s="67"/>
    </row>
    <row r="575" spans="2:2" x14ac:dyDescent="0.25">
      <c r="B575" s="67"/>
    </row>
    <row r="576" spans="2:2" x14ac:dyDescent="0.25">
      <c r="B576" s="67"/>
    </row>
    <row r="577" spans="2:2" x14ac:dyDescent="0.25">
      <c r="B577" s="67"/>
    </row>
    <row r="578" spans="2:2" x14ac:dyDescent="0.25">
      <c r="B578" s="67"/>
    </row>
    <row r="579" spans="2:2" x14ac:dyDescent="0.25">
      <c r="B579" s="67"/>
    </row>
    <row r="580" spans="2:2" x14ac:dyDescent="0.25">
      <c r="B580" s="67"/>
    </row>
    <row r="581" spans="2:2" x14ac:dyDescent="0.25">
      <c r="B581" s="67"/>
    </row>
    <row r="582" spans="2:2" x14ac:dyDescent="0.25">
      <c r="B582" s="67"/>
    </row>
    <row r="583" spans="2:2" x14ac:dyDescent="0.25">
      <c r="B583" s="67"/>
    </row>
    <row r="584" spans="2:2" x14ac:dyDescent="0.25">
      <c r="B584" s="67"/>
    </row>
    <row r="585" spans="2:2" x14ac:dyDescent="0.25">
      <c r="B585" s="67"/>
    </row>
    <row r="586" spans="2:2" x14ac:dyDescent="0.25">
      <c r="B586" s="67"/>
    </row>
    <row r="587" spans="2:2" x14ac:dyDescent="0.25">
      <c r="B587" s="67"/>
    </row>
    <row r="588" spans="2:2" x14ac:dyDescent="0.25">
      <c r="B588" s="67"/>
    </row>
    <row r="589" spans="2:2" x14ac:dyDescent="0.25">
      <c r="B589" s="67"/>
    </row>
    <row r="590" spans="2:2" x14ac:dyDescent="0.25">
      <c r="B590" s="67"/>
    </row>
    <row r="591" spans="2:2" x14ac:dyDescent="0.25">
      <c r="B591" s="67"/>
    </row>
    <row r="592" spans="2:2" x14ac:dyDescent="0.25">
      <c r="B592" s="67"/>
    </row>
    <row r="593" spans="2:2" x14ac:dyDescent="0.25">
      <c r="B593" s="67"/>
    </row>
    <row r="594" spans="2:2" x14ac:dyDescent="0.25">
      <c r="B594" s="67"/>
    </row>
    <row r="595" spans="2:2" x14ac:dyDescent="0.25">
      <c r="B595" s="67"/>
    </row>
    <row r="596" spans="2:2" x14ac:dyDescent="0.25">
      <c r="B596" s="67"/>
    </row>
    <row r="597" spans="2:2" x14ac:dyDescent="0.25">
      <c r="B597" s="67"/>
    </row>
    <row r="598" spans="2:2" x14ac:dyDescent="0.25">
      <c r="B598" s="67"/>
    </row>
    <row r="599" spans="2:2" x14ac:dyDescent="0.25">
      <c r="B599" s="67"/>
    </row>
    <row r="600" spans="2:2" x14ac:dyDescent="0.25">
      <c r="B600" s="67"/>
    </row>
    <row r="601" spans="2:2" x14ac:dyDescent="0.25">
      <c r="B601" s="67"/>
    </row>
    <row r="602" spans="2:2" x14ac:dyDescent="0.25">
      <c r="B602" s="67"/>
    </row>
    <row r="603" spans="2:2" x14ac:dyDescent="0.25">
      <c r="B603" s="67"/>
    </row>
    <row r="604" spans="2:2" x14ac:dyDescent="0.25">
      <c r="B604" s="67"/>
    </row>
    <row r="605" spans="2:2" x14ac:dyDescent="0.25">
      <c r="B605" s="67"/>
    </row>
    <row r="606" spans="2:2" x14ac:dyDescent="0.25">
      <c r="B606" s="67"/>
    </row>
    <row r="607" spans="2:2" x14ac:dyDescent="0.25">
      <c r="B607" s="67"/>
    </row>
    <row r="608" spans="2:2" x14ac:dyDescent="0.25">
      <c r="B608" s="67"/>
    </row>
    <row r="609" spans="2:2" x14ac:dyDescent="0.25">
      <c r="B609" s="67"/>
    </row>
    <row r="610" spans="2:2" x14ac:dyDescent="0.25">
      <c r="B610" s="67"/>
    </row>
    <row r="611" spans="2:2" x14ac:dyDescent="0.25">
      <c r="B611" s="67"/>
    </row>
    <row r="612" spans="2:2" x14ac:dyDescent="0.25">
      <c r="B612" s="67"/>
    </row>
    <row r="613" spans="2:2" x14ac:dyDescent="0.25">
      <c r="B613" s="67"/>
    </row>
    <row r="614" spans="2:2" x14ac:dyDescent="0.25">
      <c r="B614" s="67"/>
    </row>
    <row r="615" spans="2:2" x14ac:dyDescent="0.25">
      <c r="B615" s="67"/>
    </row>
    <row r="616" spans="2:2" x14ac:dyDescent="0.25">
      <c r="B616" s="67"/>
    </row>
    <row r="617" spans="2:2" x14ac:dyDescent="0.25">
      <c r="B617" s="67"/>
    </row>
    <row r="618" spans="2:2" x14ac:dyDescent="0.25">
      <c r="B618" s="67"/>
    </row>
    <row r="619" spans="2:2" x14ac:dyDescent="0.25">
      <c r="B619" s="67"/>
    </row>
    <row r="620" spans="2:2" x14ac:dyDescent="0.25">
      <c r="B620" s="67"/>
    </row>
    <row r="621" spans="2:2" x14ac:dyDescent="0.25">
      <c r="B621" s="67"/>
    </row>
    <row r="622" spans="2:2" x14ac:dyDescent="0.25">
      <c r="B622" s="67"/>
    </row>
    <row r="623" spans="2:2" x14ac:dyDescent="0.25">
      <c r="B623" s="67"/>
    </row>
    <row r="624" spans="2:2" x14ac:dyDescent="0.25">
      <c r="B624" s="67"/>
    </row>
    <row r="625" spans="2:2" x14ac:dyDescent="0.25">
      <c r="B625" s="67"/>
    </row>
    <row r="626" spans="2:2" x14ac:dyDescent="0.25">
      <c r="B626" s="67"/>
    </row>
    <row r="627" spans="2:2" x14ac:dyDescent="0.25">
      <c r="B627" s="67"/>
    </row>
    <row r="628" spans="2:2" x14ac:dyDescent="0.25">
      <c r="B628" s="67"/>
    </row>
    <row r="629" spans="2:2" x14ac:dyDescent="0.25">
      <c r="B629" s="67"/>
    </row>
    <row r="630" spans="2:2" x14ac:dyDescent="0.25">
      <c r="B630" s="67"/>
    </row>
    <row r="631" spans="2:2" x14ac:dyDescent="0.25">
      <c r="B631" s="67"/>
    </row>
    <row r="632" spans="2:2" x14ac:dyDescent="0.25">
      <c r="B632" s="67"/>
    </row>
    <row r="633" spans="2:2" x14ac:dyDescent="0.25">
      <c r="B633" s="67"/>
    </row>
    <row r="634" spans="2:2" x14ac:dyDescent="0.25">
      <c r="B634" s="67"/>
    </row>
    <row r="635" spans="2:2" x14ac:dyDescent="0.25">
      <c r="B635" s="67"/>
    </row>
    <row r="636" spans="2:2" x14ac:dyDescent="0.25">
      <c r="B636" s="67"/>
    </row>
    <row r="637" spans="2:2" x14ac:dyDescent="0.25">
      <c r="B637" s="67"/>
    </row>
    <row r="638" spans="2:2" x14ac:dyDescent="0.25">
      <c r="B638" s="67"/>
    </row>
    <row r="639" spans="2:2" x14ac:dyDescent="0.25">
      <c r="B639" s="67"/>
    </row>
    <row r="640" spans="2:2" x14ac:dyDescent="0.25">
      <c r="B640" s="67"/>
    </row>
    <row r="641" spans="2:2" x14ac:dyDescent="0.25">
      <c r="B641" s="67"/>
    </row>
    <row r="642" spans="2:2" x14ac:dyDescent="0.25">
      <c r="B642" s="67"/>
    </row>
    <row r="643" spans="2:2" x14ac:dyDescent="0.25">
      <c r="B643" s="67"/>
    </row>
    <row r="644" spans="2:2" x14ac:dyDescent="0.25">
      <c r="B644" s="67"/>
    </row>
    <row r="645" spans="2:2" x14ac:dyDescent="0.25">
      <c r="B645" s="67"/>
    </row>
    <row r="646" spans="2:2" x14ac:dyDescent="0.25">
      <c r="B646" s="67"/>
    </row>
    <row r="647" spans="2:2" x14ac:dyDescent="0.25">
      <c r="B647" s="67"/>
    </row>
    <row r="648" spans="2:2" x14ac:dyDescent="0.25">
      <c r="B648" s="67"/>
    </row>
    <row r="649" spans="2:2" x14ac:dyDescent="0.25">
      <c r="B649" s="67"/>
    </row>
    <row r="650" spans="2:2" x14ac:dyDescent="0.25">
      <c r="B650" s="67"/>
    </row>
    <row r="651" spans="2:2" x14ac:dyDescent="0.25">
      <c r="B651" s="67"/>
    </row>
    <row r="652" spans="2:2" x14ac:dyDescent="0.25">
      <c r="B652" s="67"/>
    </row>
    <row r="653" spans="2:2" x14ac:dyDescent="0.25">
      <c r="B653" s="67"/>
    </row>
    <row r="654" spans="2:2" x14ac:dyDescent="0.25">
      <c r="B654" s="67"/>
    </row>
    <row r="655" spans="2:2" x14ac:dyDescent="0.25">
      <c r="B655" s="67"/>
    </row>
    <row r="656" spans="2:2" x14ac:dyDescent="0.25">
      <c r="B656" s="67"/>
    </row>
    <row r="657" spans="2:2" x14ac:dyDescent="0.25">
      <c r="B657" s="67"/>
    </row>
    <row r="658" spans="2:2" x14ac:dyDescent="0.25">
      <c r="B658" s="67"/>
    </row>
    <row r="659" spans="2:2" x14ac:dyDescent="0.25">
      <c r="B659" s="67"/>
    </row>
    <row r="660" spans="2:2" x14ac:dyDescent="0.25">
      <c r="B660" s="67"/>
    </row>
    <row r="661" spans="2:2" x14ac:dyDescent="0.25">
      <c r="B661" s="67"/>
    </row>
    <row r="662" spans="2:2" x14ac:dyDescent="0.25">
      <c r="B662" s="67"/>
    </row>
    <row r="663" spans="2:2" x14ac:dyDescent="0.25">
      <c r="B663" s="67"/>
    </row>
    <row r="664" spans="2:2" x14ac:dyDescent="0.25">
      <c r="B664" s="67"/>
    </row>
    <row r="665" spans="2:2" x14ac:dyDescent="0.25">
      <c r="B665" s="67"/>
    </row>
    <row r="666" spans="2:2" x14ac:dyDescent="0.25">
      <c r="B666" s="67"/>
    </row>
    <row r="667" spans="2:2" x14ac:dyDescent="0.25">
      <c r="B667" s="67"/>
    </row>
    <row r="668" spans="2:2" x14ac:dyDescent="0.25">
      <c r="B668" s="67"/>
    </row>
    <row r="669" spans="2:2" x14ac:dyDescent="0.25">
      <c r="B669" s="67"/>
    </row>
    <row r="670" spans="2:2" x14ac:dyDescent="0.25">
      <c r="B670" s="67"/>
    </row>
    <row r="671" spans="2:2" x14ac:dyDescent="0.25">
      <c r="B671" s="67"/>
    </row>
    <row r="672" spans="2:2" x14ac:dyDescent="0.25">
      <c r="B672" s="67"/>
    </row>
    <row r="673" spans="2:2" x14ac:dyDescent="0.25">
      <c r="B673" s="67"/>
    </row>
    <row r="674" spans="2:2" x14ac:dyDescent="0.25">
      <c r="B674" s="67"/>
    </row>
    <row r="675" spans="2:2" x14ac:dyDescent="0.25">
      <c r="B675" s="67"/>
    </row>
    <row r="676" spans="2:2" x14ac:dyDescent="0.25">
      <c r="B676" s="67"/>
    </row>
    <row r="677" spans="2:2" x14ac:dyDescent="0.25">
      <c r="B677" s="67"/>
    </row>
    <row r="678" spans="2:2" x14ac:dyDescent="0.25">
      <c r="B678" s="67"/>
    </row>
    <row r="679" spans="2:2" x14ac:dyDescent="0.25">
      <c r="B679" s="67"/>
    </row>
    <row r="680" spans="2:2" x14ac:dyDescent="0.25">
      <c r="B680" s="67"/>
    </row>
    <row r="681" spans="2:2" x14ac:dyDescent="0.25">
      <c r="B681" s="67"/>
    </row>
    <row r="682" spans="2:2" x14ac:dyDescent="0.25">
      <c r="B682" s="67"/>
    </row>
    <row r="683" spans="2:2" x14ac:dyDescent="0.25">
      <c r="B683" s="67"/>
    </row>
    <row r="684" spans="2:2" x14ac:dyDescent="0.25">
      <c r="B684" s="67"/>
    </row>
    <row r="685" spans="2:2" x14ac:dyDescent="0.25">
      <c r="B685" s="67"/>
    </row>
    <row r="686" spans="2:2" x14ac:dyDescent="0.25">
      <c r="B686" s="67"/>
    </row>
    <row r="687" spans="2:2" x14ac:dyDescent="0.25">
      <c r="B687" s="67"/>
    </row>
    <row r="688" spans="2:2" x14ac:dyDescent="0.25">
      <c r="B688" s="67"/>
    </row>
    <row r="689" spans="2:2" x14ac:dyDescent="0.25">
      <c r="B689" s="67"/>
    </row>
    <row r="690" spans="2:2" x14ac:dyDescent="0.25">
      <c r="B690" s="67"/>
    </row>
    <row r="691" spans="2:2" x14ac:dyDescent="0.25">
      <c r="B691" s="67"/>
    </row>
    <row r="692" spans="2:2" x14ac:dyDescent="0.25">
      <c r="B692" s="67"/>
    </row>
    <row r="693" spans="2:2" x14ac:dyDescent="0.25">
      <c r="B693" s="67"/>
    </row>
    <row r="694" spans="2:2" x14ac:dyDescent="0.25">
      <c r="B694" s="67"/>
    </row>
    <row r="695" spans="2:2" x14ac:dyDescent="0.25">
      <c r="B695" s="67"/>
    </row>
    <row r="696" spans="2:2" x14ac:dyDescent="0.25">
      <c r="B696" s="67"/>
    </row>
    <row r="697" spans="2:2" x14ac:dyDescent="0.25">
      <c r="B697" s="67"/>
    </row>
    <row r="698" spans="2:2" x14ac:dyDescent="0.25">
      <c r="B698" s="67"/>
    </row>
    <row r="699" spans="2:2" x14ac:dyDescent="0.25">
      <c r="B699" s="67"/>
    </row>
    <row r="700" spans="2:2" x14ac:dyDescent="0.25">
      <c r="B700" s="67"/>
    </row>
    <row r="701" spans="2:2" x14ac:dyDescent="0.25">
      <c r="B701" s="67"/>
    </row>
    <row r="702" spans="2:2" x14ac:dyDescent="0.25">
      <c r="B702" s="67"/>
    </row>
    <row r="703" spans="2:2" x14ac:dyDescent="0.25">
      <c r="B703" s="67"/>
    </row>
    <row r="704" spans="2:2" x14ac:dyDescent="0.25">
      <c r="B704" s="67"/>
    </row>
    <row r="705" spans="2:2" x14ac:dyDescent="0.25">
      <c r="B705" s="67"/>
    </row>
    <row r="706" spans="2:2" x14ac:dyDescent="0.25">
      <c r="B706" s="67"/>
    </row>
    <row r="707" spans="2:2" x14ac:dyDescent="0.25">
      <c r="B707" s="67"/>
    </row>
    <row r="708" spans="2:2" x14ac:dyDescent="0.25">
      <c r="B708" s="67"/>
    </row>
    <row r="709" spans="2:2" x14ac:dyDescent="0.25">
      <c r="B709" s="67"/>
    </row>
    <row r="710" spans="2:2" x14ac:dyDescent="0.25">
      <c r="B710" s="67"/>
    </row>
    <row r="711" spans="2:2" x14ac:dyDescent="0.25">
      <c r="B711" s="67"/>
    </row>
    <row r="712" spans="2:2" x14ac:dyDescent="0.25">
      <c r="B712" s="67"/>
    </row>
    <row r="713" spans="2:2" x14ac:dyDescent="0.25">
      <c r="B713" s="67"/>
    </row>
    <row r="714" spans="2:2" x14ac:dyDescent="0.25">
      <c r="B714" s="67"/>
    </row>
    <row r="715" spans="2:2" x14ac:dyDescent="0.25">
      <c r="B715" s="67"/>
    </row>
    <row r="716" spans="2:2" x14ac:dyDescent="0.25">
      <c r="B716" s="67"/>
    </row>
    <row r="717" spans="2:2" x14ac:dyDescent="0.25">
      <c r="B717" s="67"/>
    </row>
    <row r="718" spans="2:2" x14ac:dyDescent="0.25">
      <c r="B718" s="67"/>
    </row>
    <row r="719" spans="2:2" x14ac:dyDescent="0.25">
      <c r="B719" s="67"/>
    </row>
    <row r="720" spans="2:2" x14ac:dyDescent="0.25">
      <c r="B720" s="67"/>
    </row>
    <row r="721" spans="2:2" x14ac:dyDescent="0.25">
      <c r="B721" s="67"/>
    </row>
    <row r="722" spans="2:2" x14ac:dyDescent="0.25">
      <c r="B722" s="67"/>
    </row>
    <row r="723" spans="2:2" x14ac:dyDescent="0.25">
      <c r="B723" s="67"/>
    </row>
    <row r="724" spans="2:2" x14ac:dyDescent="0.25">
      <c r="B724" s="67"/>
    </row>
    <row r="725" spans="2:2" x14ac:dyDescent="0.25">
      <c r="B725" s="67"/>
    </row>
    <row r="726" spans="2:2" x14ac:dyDescent="0.25">
      <c r="B726" s="67"/>
    </row>
    <row r="727" spans="2:2" x14ac:dyDescent="0.25">
      <c r="B727" s="67"/>
    </row>
    <row r="728" spans="2:2" x14ac:dyDescent="0.25">
      <c r="B728" s="67"/>
    </row>
    <row r="729" spans="2:2" x14ac:dyDescent="0.25">
      <c r="B729" s="67"/>
    </row>
    <row r="730" spans="2:2" x14ac:dyDescent="0.25">
      <c r="B730" s="67"/>
    </row>
    <row r="731" spans="2:2" x14ac:dyDescent="0.25">
      <c r="B731" s="67"/>
    </row>
    <row r="732" spans="2:2" x14ac:dyDescent="0.25">
      <c r="B732" s="67"/>
    </row>
    <row r="733" spans="2:2" x14ac:dyDescent="0.25">
      <c r="B733" s="67"/>
    </row>
    <row r="734" spans="2:2" x14ac:dyDescent="0.25">
      <c r="B734" s="67"/>
    </row>
    <row r="735" spans="2:2" x14ac:dyDescent="0.25">
      <c r="B735" s="67"/>
    </row>
    <row r="736" spans="2:2" x14ac:dyDescent="0.25">
      <c r="B736" s="67"/>
    </row>
    <row r="737" spans="2:2" x14ac:dyDescent="0.25">
      <c r="B737" s="67"/>
    </row>
    <row r="738" spans="2:2" x14ac:dyDescent="0.25">
      <c r="B738" s="67"/>
    </row>
    <row r="739" spans="2:2" x14ac:dyDescent="0.25">
      <c r="B739" s="67"/>
    </row>
    <row r="740" spans="2:2" x14ac:dyDescent="0.25">
      <c r="B740" s="67"/>
    </row>
    <row r="741" spans="2:2" x14ac:dyDescent="0.25">
      <c r="B741" s="67"/>
    </row>
    <row r="742" spans="2:2" x14ac:dyDescent="0.25">
      <c r="B742" s="67"/>
    </row>
    <row r="743" spans="2:2" x14ac:dyDescent="0.25">
      <c r="B743" s="67"/>
    </row>
    <row r="744" spans="2:2" x14ac:dyDescent="0.25">
      <c r="B744" s="67"/>
    </row>
    <row r="745" spans="2:2" x14ac:dyDescent="0.25">
      <c r="B745" s="67"/>
    </row>
    <row r="746" spans="2:2" x14ac:dyDescent="0.25">
      <c r="B746" s="67"/>
    </row>
    <row r="747" spans="2:2" x14ac:dyDescent="0.25">
      <c r="B747" s="67"/>
    </row>
    <row r="748" spans="2:2" x14ac:dyDescent="0.25">
      <c r="B748" s="67"/>
    </row>
    <row r="749" spans="2:2" x14ac:dyDescent="0.25">
      <c r="B749" s="67"/>
    </row>
    <row r="750" spans="2:2" x14ac:dyDescent="0.25">
      <c r="B750" s="67"/>
    </row>
    <row r="751" spans="2:2" x14ac:dyDescent="0.25">
      <c r="B751" s="67"/>
    </row>
    <row r="752" spans="2:2" x14ac:dyDescent="0.25">
      <c r="B752" s="67"/>
    </row>
    <row r="753" spans="2:2" x14ac:dyDescent="0.25">
      <c r="B753" s="67"/>
    </row>
    <row r="754" spans="2:2" x14ac:dyDescent="0.25">
      <c r="B754" s="67"/>
    </row>
    <row r="755" spans="2:2" x14ac:dyDescent="0.25">
      <c r="B755" s="67"/>
    </row>
    <row r="756" spans="2:2" x14ac:dyDescent="0.25">
      <c r="B756" s="67"/>
    </row>
    <row r="757" spans="2:2" x14ac:dyDescent="0.25">
      <c r="B757" s="67"/>
    </row>
    <row r="758" spans="2:2" x14ac:dyDescent="0.25">
      <c r="B758" s="67"/>
    </row>
    <row r="759" spans="2:2" x14ac:dyDescent="0.25">
      <c r="B759" s="67"/>
    </row>
    <row r="760" spans="2:2" x14ac:dyDescent="0.25">
      <c r="B760" s="67"/>
    </row>
    <row r="761" spans="2:2" x14ac:dyDescent="0.25">
      <c r="B761" s="67"/>
    </row>
    <row r="762" spans="2:2" x14ac:dyDescent="0.25">
      <c r="B762" s="67"/>
    </row>
    <row r="763" spans="2:2" x14ac:dyDescent="0.25">
      <c r="B763" s="67"/>
    </row>
    <row r="764" spans="2:2" x14ac:dyDescent="0.25">
      <c r="B764" s="67"/>
    </row>
    <row r="765" spans="2:2" x14ac:dyDescent="0.25">
      <c r="B765" s="67"/>
    </row>
    <row r="766" spans="2:2" x14ac:dyDescent="0.25">
      <c r="B766" s="67"/>
    </row>
    <row r="767" spans="2:2" x14ac:dyDescent="0.25">
      <c r="B767" s="67"/>
    </row>
    <row r="768" spans="2:2" x14ac:dyDescent="0.25">
      <c r="B768" s="67"/>
    </row>
    <row r="769" spans="2:2" x14ac:dyDescent="0.25">
      <c r="B769" s="67"/>
    </row>
    <row r="770" spans="2:2" x14ac:dyDescent="0.25">
      <c r="B770" s="67"/>
    </row>
    <row r="771" spans="2:2" x14ac:dyDescent="0.25">
      <c r="B771" s="67"/>
    </row>
    <row r="772" spans="2:2" x14ac:dyDescent="0.25">
      <c r="B772" s="67"/>
    </row>
    <row r="773" spans="2:2" x14ac:dyDescent="0.25">
      <c r="B773" s="67"/>
    </row>
    <row r="774" spans="2:2" x14ac:dyDescent="0.25">
      <c r="B774" s="67"/>
    </row>
    <row r="775" spans="2:2" x14ac:dyDescent="0.25">
      <c r="B775" s="67"/>
    </row>
    <row r="776" spans="2:2" x14ac:dyDescent="0.25">
      <c r="B776" s="67"/>
    </row>
    <row r="777" spans="2:2" x14ac:dyDescent="0.25">
      <c r="B777" s="67"/>
    </row>
    <row r="778" spans="2:2" x14ac:dyDescent="0.25">
      <c r="B778" s="67"/>
    </row>
    <row r="779" spans="2:2" x14ac:dyDescent="0.25">
      <c r="B779" s="67"/>
    </row>
    <row r="780" spans="2:2" x14ac:dyDescent="0.25">
      <c r="B780" s="67"/>
    </row>
    <row r="781" spans="2:2" x14ac:dyDescent="0.25">
      <c r="B781" s="67"/>
    </row>
    <row r="782" spans="2:2" x14ac:dyDescent="0.25">
      <c r="B782" s="67"/>
    </row>
    <row r="783" spans="2:2" x14ac:dyDescent="0.25">
      <c r="B783" s="67"/>
    </row>
    <row r="784" spans="2:2" x14ac:dyDescent="0.25">
      <c r="B784" s="67"/>
    </row>
    <row r="785" spans="2:2" x14ac:dyDescent="0.25">
      <c r="B785" s="67"/>
    </row>
    <row r="786" spans="2:2" x14ac:dyDescent="0.25">
      <c r="B786" s="67"/>
    </row>
    <row r="787" spans="2:2" x14ac:dyDescent="0.25">
      <c r="B787" s="67"/>
    </row>
    <row r="788" spans="2:2" x14ac:dyDescent="0.25">
      <c r="B788" s="67"/>
    </row>
  </sheetData>
  <sortState xmlns:xlrd2="http://schemas.microsoft.com/office/spreadsheetml/2017/richdata2" ref="B4:B394">
    <sortCondition ref="B4:B394"/>
  </sortState>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009F-7C0E-4068-A80C-BF2CEDCD429D}">
  <sheetPr codeName="Sheet7">
    <tabColor theme="4"/>
  </sheetPr>
  <dimension ref="A1:AD38"/>
  <sheetViews>
    <sheetView showGridLines="0" topLeftCell="A2" workbookViewId="0">
      <selection activeCell="K5" sqref="K5"/>
    </sheetView>
  </sheetViews>
  <sheetFormatPr baseColWidth="10" defaultColWidth="8.83203125" defaultRowHeight="19" x14ac:dyDescent="0.25"/>
  <cols>
    <col min="1" max="1" width="8.83203125" style="17"/>
    <col min="2" max="2" width="20.5" style="17" customWidth="1"/>
    <col min="3" max="3" width="21" style="17" customWidth="1"/>
    <col min="4" max="4" width="18.6640625" style="17" customWidth="1"/>
    <col min="5" max="6" width="8.83203125" style="17"/>
    <col min="7" max="7" width="22.5" style="17" customWidth="1"/>
    <col min="8" max="8" width="27.1640625" style="17" customWidth="1"/>
    <col min="9" max="9" width="15.33203125" style="17" customWidth="1"/>
    <col min="10" max="10" width="17.6640625" style="17" bestFit="1" customWidth="1"/>
    <col min="11" max="11" width="19.5" style="17" bestFit="1" customWidth="1"/>
    <col min="12" max="12" width="18.5" style="17" bestFit="1" customWidth="1"/>
    <col min="13" max="13" width="20.83203125" style="17" customWidth="1"/>
    <col min="14" max="14" width="11" style="17" customWidth="1"/>
    <col min="15" max="16384" width="8.83203125" style="17"/>
  </cols>
  <sheetData>
    <row r="1" spans="1:30" customFormat="1" ht="32" x14ac:dyDescent="0.4">
      <c r="A1" s="36" t="s">
        <v>150</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row>
    <row r="4" spans="1:30" x14ac:dyDescent="0.25">
      <c r="B4" s="42" t="s">
        <v>26</v>
      </c>
      <c r="C4" s="42" t="s">
        <v>11</v>
      </c>
      <c r="D4" s="42" t="s">
        <v>156</v>
      </c>
      <c r="G4" s="42" t="s">
        <v>227</v>
      </c>
      <c r="H4" s="42" t="s">
        <v>11</v>
      </c>
      <c r="I4" s="43" t="s">
        <v>156</v>
      </c>
      <c r="K4" s="42" t="s">
        <v>227</v>
      </c>
      <c r="L4" s="42" t="s">
        <v>236</v>
      </c>
      <c r="M4" s="43" t="s">
        <v>156</v>
      </c>
    </row>
    <row r="5" spans="1:30" x14ac:dyDescent="0.25">
      <c r="B5" s="17" t="s">
        <v>31</v>
      </c>
      <c r="C5" s="17" t="e" vm="1">
        <v>#VALUE!</v>
      </c>
      <c r="D5" s="2">
        <v>38200</v>
      </c>
      <c r="G5" s="68" t="e" cm="1" vm="2">
        <f t="array" aca="1" ref="G5:I13" ca="1">_xlfn.GROUPBY(_xlfn.HSTACK(Billionaires[Location],_FV(Billionaires[Location],"image")),Billionaires[Net Worth ($M)],_xleta.SUM)</f>
        <v>#VALUE!</v>
      </c>
      <c r="H5" s="3" t="e" vm="3">
        <f ca="1"/>
        <v>#VALUE!</v>
      </c>
      <c r="I5" s="3">
        <f ca="1"/>
        <v>48100</v>
      </c>
      <c r="K5" s="68" t="e" cm="1" vm="3">
        <f t="array" aca="1" ref="K5:M13" ca="1">_xlfn.GROUPBY(_xlfn.FIELDVALUE(Billionaires[Location],{"Image","currency code"}),Billionaires[Net Worth ($M)],_xleta.SUM)</f>
        <v>#VALUE!</v>
      </c>
      <c r="L5" s="3" t="str">
        <f ca="1"/>
        <v>EUR</v>
      </c>
      <c r="M5" s="3">
        <f ca="1"/>
        <v>48100</v>
      </c>
    </row>
    <row r="6" spans="1:30" x14ac:dyDescent="0.25">
      <c r="B6" s="17" t="s">
        <v>32</v>
      </c>
      <c r="C6" s="17" t="e" vm="4">
        <v>#VALUE!</v>
      </c>
      <c r="D6" s="2">
        <v>18600</v>
      </c>
      <c r="G6" s="17" t="e" vm="5">
        <f ca="1"/>
        <v>#VALUE!</v>
      </c>
      <c r="H6" s="3" t="e" vm="6">
        <f ca="1"/>
        <v>#VALUE!</v>
      </c>
      <c r="I6" s="3">
        <f ca="1"/>
        <v>76800</v>
      </c>
      <c r="K6" s="17" t="e" vm="6">
        <f ca="1"/>
        <v>#VALUE!</v>
      </c>
      <c r="L6" s="3" t="str">
        <f ca="1"/>
        <v>INR</v>
      </c>
      <c r="M6" s="3">
        <f ca="1"/>
        <v>76800</v>
      </c>
    </row>
    <row r="7" spans="1:30" x14ac:dyDescent="0.25">
      <c r="B7" s="17" t="s">
        <v>33</v>
      </c>
      <c r="C7" s="17" t="e" vm="1">
        <v>#VALUE!</v>
      </c>
      <c r="D7" s="2">
        <v>34400</v>
      </c>
      <c r="G7" s="17" t="e" vm="7">
        <f ca="1"/>
        <v>#VALUE!</v>
      </c>
      <c r="H7" s="3" t="e" vm="8">
        <f ca="1"/>
        <v>#VALUE!</v>
      </c>
      <c r="I7" s="3">
        <f ca="1"/>
        <v>15800</v>
      </c>
      <c r="K7" s="17" t="e" vm="8">
        <f ca="1"/>
        <v>#VALUE!</v>
      </c>
      <c r="L7" s="3" t="str">
        <f ca="1"/>
        <v>JPY</v>
      </c>
      <c r="M7" s="3">
        <f ca="1"/>
        <v>15800</v>
      </c>
    </row>
    <row r="8" spans="1:30" x14ac:dyDescent="0.25">
      <c r="B8" s="17" t="s">
        <v>34</v>
      </c>
      <c r="C8" s="17" t="e" vm="9">
        <v>#VALUE!</v>
      </c>
      <c r="D8" s="2">
        <v>14500</v>
      </c>
      <c r="G8" s="17" t="e" vm="10">
        <f ca="1"/>
        <v>#VALUE!</v>
      </c>
      <c r="H8" s="3" t="e" vm="11">
        <f ca="1"/>
        <v>#VALUE!</v>
      </c>
      <c r="I8" s="3">
        <f ca="1"/>
        <v>38900</v>
      </c>
      <c r="K8" s="17" t="e" vm="11">
        <f ca="1"/>
        <v>#VALUE!</v>
      </c>
      <c r="L8" s="3" t="str">
        <f ca="1"/>
        <v>JOD</v>
      </c>
      <c r="M8" s="3">
        <f ca="1"/>
        <v>38900</v>
      </c>
    </row>
    <row r="9" spans="1:30" x14ac:dyDescent="0.25">
      <c r="B9" s="17" t="s">
        <v>35</v>
      </c>
      <c r="C9" s="17" t="e" vm="2">
        <v>#VALUE!</v>
      </c>
      <c r="D9" s="2">
        <v>48100</v>
      </c>
      <c r="G9" s="17" t="e" vm="4">
        <f ca="1"/>
        <v>#VALUE!</v>
      </c>
      <c r="H9" s="3" t="e" vm="12">
        <f ca="1"/>
        <v>#VALUE!</v>
      </c>
      <c r="I9" s="3">
        <f ca="1"/>
        <v>18600</v>
      </c>
      <c r="K9" s="17" t="e" vm="12">
        <f ca="1"/>
        <v>#VALUE!</v>
      </c>
      <c r="L9" s="3" t="str">
        <f ca="1"/>
        <v>KES</v>
      </c>
      <c r="M9" s="3">
        <f ca="1"/>
        <v>18600</v>
      </c>
    </row>
    <row r="10" spans="1:30" x14ac:dyDescent="0.25">
      <c r="B10" s="17" t="s">
        <v>36</v>
      </c>
      <c r="C10" s="17" t="e" vm="5">
        <v>#VALUE!</v>
      </c>
      <c r="D10" s="2">
        <v>11700</v>
      </c>
      <c r="G10" s="17" t="e" vm="1">
        <f ca="1"/>
        <v>#VALUE!</v>
      </c>
      <c r="H10" s="3" t="e" vm="13">
        <f ca="1"/>
        <v>#VALUE!</v>
      </c>
      <c r="I10" s="3">
        <f ca="1"/>
        <v>72600</v>
      </c>
      <c r="K10" s="17" t="e" vm="13">
        <f ca="1"/>
        <v>#VALUE!</v>
      </c>
      <c r="L10" s="3" t="str">
        <f ca="1"/>
        <v>NGN</v>
      </c>
      <c r="M10" s="3">
        <f ca="1"/>
        <v>72600</v>
      </c>
    </row>
    <row r="11" spans="1:30" x14ac:dyDescent="0.25">
      <c r="B11" s="17" t="s">
        <v>37</v>
      </c>
      <c r="C11" s="17" t="e" vm="7">
        <v>#VALUE!</v>
      </c>
      <c r="D11" s="2">
        <v>15800</v>
      </c>
      <c r="G11" s="17" t="e" vm="9">
        <f ca="1"/>
        <v>#VALUE!</v>
      </c>
      <c r="H11" s="3" t="e" vm="14">
        <f ca="1"/>
        <v>#VALUE!</v>
      </c>
      <c r="I11" s="3">
        <f ca="1"/>
        <v>68900</v>
      </c>
      <c r="K11" s="17" t="e" vm="14">
        <f ca="1"/>
        <v>#VALUE!</v>
      </c>
      <c r="L11" s="3" t="str">
        <f ca="1"/>
        <v>GBP</v>
      </c>
      <c r="M11" s="3">
        <f ca="1"/>
        <v>68900</v>
      </c>
    </row>
    <row r="12" spans="1:30" x14ac:dyDescent="0.25">
      <c r="B12" s="17" t="s">
        <v>151</v>
      </c>
      <c r="C12" s="17" t="e" vm="10">
        <v>#VALUE!</v>
      </c>
      <c r="D12" s="2">
        <v>38900</v>
      </c>
      <c r="G12" s="17" t="e" vm="15">
        <f ca="1"/>
        <v>#VALUE!</v>
      </c>
      <c r="H12" s="3" t="e" vm="16">
        <f ca="1"/>
        <v>#VALUE!</v>
      </c>
      <c r="I12" s="3">
        <f ca="1"/>
        <v>28900</v>
      </c>
      <c r="K12" s="17" t="e" vm="16">
        <f ca="1"/>
        <v>#VALUE!</v>
      </c>
      <c r="L12" s="3" t="str">
        <f ca="1"/>
        <v>USD</v>
      </c>
      <c r="M12" s="3">
        <f ca="1"/>
        <v>28900</v>
      </c>
    </row>
    <row r="13" spans="1:30" x14ac:dyDescent="0.25">
      <c r="B13" s="17" t="s">
        <v>152</v>
      </c>
      <c r="C13" s="17" t="e" vm="9">
        <v>#VALUE!</v>
      </c>
      <c r="D13" s="2">
        <v>23800</v>
      </c>
      <c r="G13" s="17" t="str">
        <f ca="1"/>
        <v>Total</v>
      </c>
      <c r="H13" s="3" t="str">
        <f ca="1"/>
        <v/>
      </c>
      <c r="I13" s="3">
        <f ca="1"/>
        <v>368600</v>
      </c>
      <c r="K13" s="17" t="str">
        <f ca="1"/>
        <v>Total</v>
      </c>
      <c r="L13" s="3" t="str">
        <f ca="1"/>
        <v/>
      </c>
      <c r="M13" s="3">
        <f ca="1"/>
        <v>368600</v>
      </c>
    </row>
    <row r="14" spans="1:30" x14ac:dyDescent="0.25">
      <c r="B14" s="17" t="s">
        <v>153</v>
      </c>
      <c r="C14" s="17" t="e" vm="9">
        <v>#VALUE!</v>
      </c>
      <c r="D14" s="2">
        <v>30600</v>
      </c>
    </row>
    <row r="15" spans="1:30" x14ac:dyDescent="0.25">
      <c r="B15" s="17" t="s">
        <v>154</v>
      </c>
      <c r="C15" s="17" t="e" vm="15">
        <v>#VALUE!</v>
      </c>
      <c r="D15" s="2">
        <v>28900</v>
      </c>
    </row>
    <row r="16" spans="1:30" x14ac:dyDescent="0.25">
      <c r="B16" s="17" t="s">
        <v>155</v>
      </c>
      <c r="C16" s="17" t="e" vm="5">
        <v>#VALUE!</v>
      </c>
      <c r="D16" s="2">
        <v>35800</v>
      </c>
    </row>
    <row r="17" spans="2:16" x14ac:dyDescent="0.25">
      <c r="B17" s="17" t="s">
        <v>165</v>
      </c>
      <c r="C17" s="17" t="e" vm="5">
        <v>#VALUE!</v>
      </c>
      <c r="D17" s="2">
        <v>29300</v>
      </c>
    </row>
    <row r="19" spans="2:16" x14ac:dyDescent="0.25">
      <c r="G19" s="17" t="e" cm="1" vm="13">
        <f t="array" aca="1" ref="G19:G31" ca="1">_FV(Billionaires[Location],"image")</f>
        <v>#VALUE!</v>
      </c>
      <c r="H19" s="17" cm="1" vm="17">
        <f t="array" aca="1" ref="H19:H31" ca="1">_FV(Billionaires[Location],"gdp")</f>
        <v>448120428858.76898</v>
      </c>
      <c r="J19" s="17" t="e" cm="1" vm="13">
        <f t="array" aca="1" ref="J19:K31" ca="1">_xlfn.FIELDVALUE(Billionaires[Location],{"Image","GDP"})</f>
        <v>#VALUE!</v>
      </c>
      <c r="K19" s="17" vm="17">
        <f ca="1"/>
        <v>448120428858.76898</v>
      </c>
    </row>
    <row r="20" spans="2:16" x14ac:dyDescent="0.25">
      <c r="G20" s="17" t="e" vm="12">
        <f ca="1"/>
        <v>#VALUE!</v>
      </c>
      <c r="H20" s="17" vm="18">
        <f ca="1"/>
        <v>95503088538.091995</v>
      </c>
      <c r="J20" s="17" t="e" vm="12">
        <f ca="1"/>
        <v>#VALUE!</v>
      </c>
      <c r="K20" s="17" vm="18">
        <f ca="1"/>
        <v>95503088538.091995</v>
      </c>
    </row>
    <row r="21" spans="2:16" x14ac:dyDescent="0.25">
      <c r="G21" s="17" t="e" vm="13">
        <f ca="1"/>
        <v>#VALUE!</v>
      </c>
      <c r="H21" s="17" vm="17">
        <f ca="1"/>
        <v>448120428858.76898</v>
      </c>
      <c r="J21" s="17" t="e" vm="13">
        <f ca="1"/>
        <v>#VALUE!</v>
      </c>
      <c r="K21" s="17" vm="17">
        <f ca="1"/>
        <v>448120428858.76898</v>
      </c>
      <c r="N21" s="87"/>
      <c r="O21" s="88"/>
      <c r="P21" s="89"/>
    </row>
    <row r="22" spans="2:16" x14ac:dyDescent="0.25">
      <c r="G22" s="17" t="e" vm="14">
        <f ca="1"/>
        <v>#VALUE!</v>
      </c>
      <c r="H22" s="17" vm="19">
        <f ca="1"/>
        <v>2827113184695.5801</v>
      </c>
      <c r="J22" s="17" t="e" vm="14">
        <f ca="1"/>
        <v>#VALUE!</v>
      </c>
      <c r="K22" s="17" vm="19">
        <f ca="1"/>
        <v>2827113184695.5801</v>
      </c>
      <c r="N22" s="90"/>
      <c r="O22" s="91"/>
      <c r="P22" s="92"/>
    </row>
    <row r="23" spans="2:16" x14ac:dyDescent="0.25">
      <c r="G23" s="17" t="e" vm="3">
        <f ca="1"/>
        <v>#VALUE!</v>
      </c>
      <c r="H23" s="17" vm="20">
        <f ca="1"/>
        <v>2715518274227.4502</v>
      </c>
      <c r="J23" s="17" t="e" vm="3">
        <f ca="1"/>
        <v>#VALUE!</v>
      </c>
      <c r="K23" s="17" vm="20">
        <f ca="1"/>
        <v>2715518274227.4502</v>
      </c>
      <c r="N23" s="90"/>
      <c r="O23" s="91"/>
      <c r="P23" s="92"/>
    </row>
    <row r="24" spans="2:16" x14ac:dyDescent="0.25">
      <c r="G24" s="17" t="e" vm="6">
        <f ca="1"/>
        <v>#VALUE!</v>
      </c>
      <c r="H24" s="17" vm="21">
        <f ca="1"/>
        <v>2611000000000.0098</v>
      </c>
      <c r="J24" s="17" t="e" vm="6">
        <f ca="1"/>
        <v>#VALUE!</v>
      </c>
      <c r="K24" s="17" vm="21">
        <f ca="1"/>
        <v>2611000000000.0098</v>
      </c>
      <c r="N24" s="90"/>
      <c r="O24" s="91"/>
      <c r="P24" s="92"/>
    </row>
    <row r="25" spans="2:16" x14ac:dyDescent="0.25">
      <c r="G25" s="17" t="e" vm="8">
        <f ca="1"/>
        <v>#VALUE!</v>
      </c>
      <c r="H25" s="17" vm="22">
        <f ca="1"/>
        <v>5081769542379.7695</v>
      </c>
      <c r="J25" s="17" t="e" vm="8">
        <f ca="1"/>
        <v>#VALUE!</v>
      </c>
      <c r="K25" s="17" vm="22">
        <f ca="1"/>
        <v>5081769542379.7695</v>
      </c>
      <c r="N25" s="90"/>
      <c r="O25" s="91"/>
      <c r="P25" s="92"/>
    </row>
    <row r="26" spans="2:16" x14ac:dyDescent="0.25">
      <c r="G26" s="17" t="e" vm="11">
        <f ca="1"/>
        <v>#VALUE!</v>
      </c>
      <c r="H26" s="17" vm="23">
        <f ca="1"/>
        <v>43743661971.831001</v>
      </c>
      <c r="J26" s="17" t="e" vm="11">
        <f ca="1"/>
        <v>#VALUE!</v>
      </c>
      <c r="K26" s="17" vm="23">
        <f ca="1"/>
        <v>43743661971.831001</v>
      </c>
      <c r="N26" s="90"/>
      <c r="O26" s="91"/>
      <c r="P26" s="92"/>
    </row>
    <row r="27" spans="2:16" x14ac:dyDescent="0.25">
      <c r="G27" s="17" t="e" vm="14">
        <f ca="1"/>
        <v>#VALUE!</v>
      </c>
      <c r="H27" s="17" vm="19">
        <f ca="1"/>
        <v>2827113184695.5801</v>
      </c>
      <c r="J27" s="17" t="e" vm="14">
        <f ca="1"/>
        <v>#VALUE!</v>
      </c>
      <c r="K27" s="17" vm="19">
        <f ca="1"/>
        <v>2827113184695.5801</v>
      </c>
      <c r="N27" s="90"/>
      <c r="O27" s="91"/>
      <c r="P27" s="92"/>
    </row>
    <row r="28" spans="2:16" x14ac:dyDescent="0.25">
      <c r="G28" s="17" t="e" vm="14">
        <f ca="1"/>
        <v>#VALUE!</v>
      </c>
      <c r="H28" s="17" vm="19">
        <f ca="1"/>
        <v>2827113184695.5801</v>
      </c>
      <c r="J28" s="17" t="e" vm="14">
        <f ca="1"/>
        <v>#VALUE!</v>
      </c>
      <c r="K28" s="17" vm="19">
        <f ca="1"/>
        <v>2827113184695.5801</v>
      </c>
      <c r="N28" s="90"/>
      <c r="O28" s="91"/>
      <c r="P28" s="92"/>
    </row>
    <row r="29" spans="2:16" x14ac:dyDescent="0.25">
      <c r="G29" s="17" t="e" vm="16">
        <f ca="1"/>
        <v>#VALUE!</v>
      </c>
      <c r="H29" s="17" vm="24">
        <f ca="1"/>
        <v>21427700000000</v>
      </c>
      <c r="J29" s="17" t="e" vm="16">
        <f ca="1"/>
        <v>#VALUE!</v>
      </c>
      <c r="K29" s="17" vm="24">
        <f ca="1"/>
        <v>21427700000000</v>
      </c>
      <c r="N29" s="90"/>
      <c r="O29" s="91"/>
      <c r="P29" s="92"/>
    </row>
    <row r="30" spans="2:16" x14ac:dyDescent="0.25">
      <c r="G30" s="17" t="e" vm="6">
        <f ca="1"/>
        <v>#VALUE!</v>
      </c>
      <c r="H30" s="17" vm="21">
        <f ca="1"/>
        <v>2611000000000.0098</v>
      </c>
      <c r="J30" s="17" t="e" vm="6">
        <f ca="1"/>
        <v>#VALUE!</v>
      </c>
      <c r="K30" s="17" vm="21">
        <f ca="1"/>
        <v>2611000000000.0098</v>
      </c>
      <c r="N30" s="90"/>
      <c r="O30" s="91"/>
      <c r="P30" s="92"/>
    </row>
    <row r="31" spans="2:16" x14ac:dyDescent="0.25">
      <c r="G31" s="17" t="e" vm="6">
        <f ca="1"/>
        <v>#VALUE!</v>
      </c>
      <c r="H31" s="17" vm="21">
        <f ca="1"/>
        <v>2611000000000.0098</v>
      </c>
      <c r="J31" s="17" t="e" vm="6">
        <f ca="1"/>
        <v>#VALUE!</v>
      </c>
      <c r="K31" s="17" vm="21">
        <f ca="1"/>
        <v>2611000000000.0098</v>
      </c>
      <c r="N31" s="90"/>
      <c r="O31" s="91"/>
      <c r="P31" s="92"/>
    </row>
    <row r="32" spans="2:16" x14ac:dyDescent="0.25">
      <c r="N32" s="90"/>
      <c r="O32" s="91"/>
      <c r="P32" s="92"/>
    </row>
    <row r="33" spans="14:16" x14ac:dyDescent="0.25">
      <c r="N33" s="90"/>
      <c r="O33" s="91"/>
      <c r="P33" s="92"/>
    </row>
    <row r="34" spans="14:16" x14ac:dyDescent="0.25">
      <c r="N34" s="90"/>
      <c r="O34" s="91"/>
      <c r="P34" s="92"/>
    </row>
    <row r="35" spans="14:16" x14ac:dyDescent="0.25">
      <c r="N35" s="90"/>
      <c r="O35" s="91"/>
      <c r="P35" s="92"/>
    </row>
    <row r="36" spans="14:16" x14ac:dyDescent="0.25">
      <c r="N36" s="90"/>
      <c r="O36" s="91"/>
      <c r="P36" s="92"/>
    </row>
    <row r="37" spans="14:16" x14ac:dyDescent="0.25">
      <c r="N37" s="90"/>
      <c r="O37" s="91"/>
      <c r="P37" s="92"/>
    </row>
    <row r="38" spans="14:16" x14ac:dyDescent="0.25">
      <c r="N38" s="93"/>
      <c r="O38" s="94"/>
      <c r="P38" s="95"/>
    </row>
  </sheetData>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59DF-5A1D-5B43-957A-38CC25CC1D06}">
  <sheetPr codeName="Sheet16">
    <tabColor theme="9" tint="-0.499984740745262"/>
  </sheetPr>
  <dimension ref="A1:AE24"/>
  <sheetViews>
    <sheetView showGridLines="0" zoomScale="120" zoomScaleNormal="120" workbookViewId="0">
      <selection activeCell="H18" sqref="H18"/>
    </sheetView>
  </sheetViews>
  <sheetFormatPr baseColWidth="10" defaultRowHeight="15" x14ac:dyDescent="0.2"/>
  <cols>
    <col min="4" max="4" width="14.5" customWidth="1"/>
    <col min="5" max="5" width="11.5" customWidth="1"/>
    <col min="6" max="6" width="6" bestFit="1" customWidth="1"/>
    <col min="7" max="7" width="12.33203125" customWidth="1"/>
    <col min="8" max="8" width="15.33203125" customWidth="1"/>
    <col min="9" max="9" width="9.33203125" customWidth="1"/>
    <col min="10" max="10" width="3.6640625" bestFit="1" customWidth="1"/>
  </cols>
  <sheetData>
    <row r="1" spans="1:31" ht="32" x14ac:dyDescent="0.4">
      <c r="A1" s="36" t="s">
        <v>213</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row>
    <row r="3" spans="1:31" ht="19" x14ac:dyDescent="0.25">
      <c r="A3" s="42"/>
      <c r="B3" s="42"/>
      <c r="C3" s="42"/>
      <c r="D3" s="59" t="s">
        <v>19</v>
      </c>
      <c r="E3" s="59"/>
    </row>
    <row r="4" spans="1:31" ht="19" x14ac:dyDescent="0.25">
      <c r="A4" s="60" t="s">
        <v>214</v>
      </c>
      <c r="B4" s="60" t="s">
        <v>215</v>
      </c>
      <c r="C4" s="42"/>
      <c r="D4" s="61" t="s">
        <v>214</v>
      </c>
      <c r="E4" s="61" t="s">
        <v>215</v>
      </c>
    </row>
    <row r="5" spans="1:31" ht="19" x14ac:dyDescent="0.25">
      <c r="A5" s="17" t="s">
        <v>216</v>
      </c>
      <c r="B5" s="17">
        <v>680</v>
      </c>
      <c r="C5" s="17"/>
      <c r="D5" s="17" t="s">
        <v>216</v>
      </c>
      <c r="E5" s="17">
        <v>680</v>
      </c>
      <c r="G5" s="68" t="str" cm="1">
        <f t="array" ref="G5:H18">_xlfn.DROP(_xlfn.GROUPBY(_xlfn.HSTACK(LEFT(A5:A15,4),A5:A15),
B5:B15,
_xleta.SUM,0,2),-1,1)</f>
        <v>2022-Q1</v>
      </c>
      <c r="H5" s="17">
        <v>680</v>
      </c>
      <c r="I5" s="17"/>
      <c r="J5" s="17"/>
      <c r="K5" s="17"/>
      <c r="L5" s="17"/>
    </row>
    <row r="6" spans="1:31" ht="19" x14ac:dyDescent="0.25">
      <c r="A6" s="17" t="s">
        <v>217</v>
      </c>
      <c r="B6" s="17">
        <v>740</v>
      </c>
      <c r="C6" s="17"/>
      <c r="D6" s="17" t="s">
        <v>217</v>
      </c>
      <c r="E6" s="17">
        <v>740</v>
      </c>
      <c r="G6" s="17" t="str">
        <v>2022-Q2</v>
      </c>
      <c r="H6" s="17">
        <v>740</v>
      </c>
      <c r="I6" s="17"/>
      <c r="J6" s="17"/>
      <c r="K6" s="17"/>
      <c r="L6" s="17"/>
    </row>
    <row r="7" spans="1:31" ht="19" x14ac:dyDescent="0.25">
      <c r="A7" s="17" t="s">
        <v>218</v>
      </c>
      <c r="B7" s="17">
        <v>810</v>
      </c>
      <c r="C7" s="17"/>
      <c r="D7" s="17" t="s">
        <v>218</v>
      </c>
      <c r="E7" s="17">
        <v>810</v>
      </c>
      <c r="G7" s="17" t="str">
        <v>2022-Q3</v>
      </c>
      <c r="H7" s="17">
        <v>810</v>
      </c>
      <c r="I7" s="17"/>
      <c r="J7" s="17"/>
      <c r="K7" s="17"/>
      <c r="L7" s="17"/>
    </row>
    <row r="8" spans="1:31" ht="19" x14ac:dyDescent="0.25">
      <c r="A8" s="17" t="s">
        <v>219</v>
      </c>
      <c r="B8" s="17">
        <v>170</v>
      </c>
      <c r="C8" s="17"/>
      <c r="D8" s="17" t="s">
        <v>219</v>
      </c>
      <c r="E8" s="17">
        <v>170</v>
      </c>
      <c r="G8" s="17" t="str">
        <v>2022-Q4</v>
      </c>
      <c r="H8" s="17">
        <v>170</v>
      </c>
      <c r="I8" s="17"/>
      <c r="J8" s="17"/>
      <c r="K8" s="17"/>
      <c r="L8" s="17"/>
    </row>
    <row r="9" spans="1:31" ht="19" x14ac:dyDescent="0.25">
      <c r="A9" s="17" t="s">
        <v>220</v>
      </c>
      <c r="B9" s="17">
        <v>160</v>
      </c>
      <c r="C9" s="17"/>
      <c r="D9" s="17"/>
      <c r="E9" s="17">
        <v>2400</v>
      </c>
      <c r="G9" s="17" t="str">
        <v/>
      </c>
      <c r="H9" s="17">
        <v>2400</v>
      </c>
      <c r="I9" s="17"/>
      <c r="J9" s="17"/>
      <c r="K9" s="17"/>
      <c r="L9" s="17"/>
    </row>
    <row r="10" spans="1:31" ht="19" x14ac:dyDescent="0.25">
      <c r="A10" s="17" t="s">
        <v>221</v>
      </c>
      <c r="B10" s="17">
        <v>350</v>
      </c>
      <c r="C10" s="17"/>
      <c r="D10" s="17" t="s">
        <v>220</v>
      </c>
      <c r="E10" s="17">
        <v>160</v>
      </c>
      <c r="G10" s="17" t="str">
        <v>2023-Q1</v>
      </c>
      <c r="H10" s="17">
        <v>160</v>
      </c>
      <c r="I10" s="17"/>
      <c r="J10" s="17"/>
      <c r="K10" s="17"/>
      <c r="L10" s="17"/>
    </row>
    <row r="11" spans="1:31" ht="19" x14ac:dyDescent="0.25">
      <c r="A11" s="17" t="s">
        <v>222</v>
      </c>
      <c r="B11" s="17">
        <v>480</v>
      </c>
      <c r="C11" s="17"/>
      <c r="D11" s="17" t="s">
        <v>221</v>
      </c>
      <c r="E11" s="17">
        <v>350</v>
      </c>
      <c r="G11" s="17" t="str">
        <v>2023-Q2</v>
      </c>
      <c r="H11" s="17">
        <v>350</v>
      </c>
      <c r="I11" s="17"/>
      <c r="J11" s="17"/>
      <c r="K11" s="17"/>
      <c r="L11" s="17"/>
    </row>
    <row r="12" spans="1:31" ht="19" x14ac:dyDescent="0.25">
      <c r="A12" s="17" t="s">
        <v>223</v>
      </c>
      <c r="B12" s="17">
        <v>510</v>
      </c>
      <c r="C12" s="17"/>
      <c r="D12" s="17" t="s">
        <v>222</v>
      </c>
      <c r="E12" s="17">
        <v>480</v>
      </c>
      <c r="G12" s="17" t="str">
        <v>2023-Q3</v>
      </c>
      <c r="H12" s="17">
        <v>480</v>
      </c>
      <c r="I12" s="17"/>
      <c r="J12" s="17"/>
      <c r="K12" s="17"/>
      <c r="L12" s="17"/>
    </row>
    <row r="13" spans="1:31" ht="19" x14ac:dyDescent="0.25">
      <c r="A13" s="17" t="s">
        <v>224</v>
      </c>
      <c r="B13" s="17">
        <v>990</v>
      </c>
      <c r="C13" s="17"/>
      <c r="D13" s="17"/>
      <c r="E13" s="17">
        <v>990</v>
      </c>
      <c r="G13" s="17" t="str">
        <v/>
      </c>
      <c r="H13" s="17">
        <v>990</v>
      </c>
      <c r="I13" s="17"/>
      <c r="J13" s="17"/>
      <c r="K13" s="17"/>
      <c r="L13" s="17"/>
    </row>
    <row r="14" spans="1:31" ht="19" x14ac:dyDescent="0.25">
      <c r="A14" s="17" t="s">
        <v>225</v>
      </c>
      <c r="B14" s="17">
        <v>520</v>
      </c>
      <c r="C14" s="17"/>
      <c r="D14" s="17" t="s">
        <v>223</v>
      </c>
      <c r="E14" s="17">
        <v>510</v>
      </c>
      <c r="G14" s="17" t="str">
        <v>2024-Q1</v>
      </c>
      <c r="H14" s="17">
        <v>510</v>
      </c>
      <c r="I14" s="17"/>
      <c r="J14" s="17"/>
      <c r="K14" s="17"/>
      <c r="L14" s="17"/>
    </row>
    <row r="15" spans="1:31" ht="19" x14ac:dyDescent="0.25">
      <c r="A15" s="17" t="s">
        <v>226</v>
      </c>
      <c r="B15" s="17">
        <v>920</v>
      </c>
      <c r="C15" s="17"/>
      <c r="D15" s="17" t="s">
        <v>224</v>
      </c>
      <c r="E15" s="17">
        <v>990</v>
      </c>
      <c r="G15" s="17" t="str">
        <v>2024-Q2</v>
      </c>
      <c r="H15" s="17">
        <v>990</v>
      </c>
      <c r="I15" s="17"/>
      <c r="J15" s="17"/>
      <c r="K15" s="17"/>
      <c r="L15" s="17"/>
    </row>
    <row r="16" spans="1:31" ht="19" x14ac:dyDescent="0.25">
      <c r="A16" s="17"/>
      <c r="B16" s="17"/>
      <c r="C16" s="17"/>
      <c r="D16" s="17" t="s">
        <v>225</v>
      </c>
      <c r="E16" s="17">
        <v>520</v>
      </c>
      <c r="G16" s="17" t="str">
        <v>2024-Q3</v>
      </c>
      <c r="H16" s="17">
        <v>520</v>
      </c>
      <c r="I16" s="17"/>
      <c r="J16" s="17"/>
      <c r="K16" s="17"/>
      <c r="L16" s="17"/>
    </row>
    <row r="17" spans="1:11" ht="19" x14ac:dyDescent="0.25">
      <c r="A17" s="17"/>
      <c r="B17" s="17"/>
      <c r="C17" s="17"/>
      <c r="D17" s="17" t="s">
        <v>226</v>
      </c>
      <c r="E17" s="17">
        <v>920</v>
      </c>
      <c r="G17" s="17" t="str">
        <v>2024-Q4</v>
      </c>
      <c r="H17" s="17">
        <v>920</v>
      </c>
      <c r="I17" s="17"/>
    </row>
    <row r="18" spans="1:11" ht="19" x14ac:dyDescent="0.25">
      <c r="A18" s="17"/>
      <c r="B18" s="17"/>
      <c r="C18" s="17"/>
      <c r="D18" s="17"/>
      <c r="E18" s="17">
        <v>2940</v>
      </c>
      <c r="G18" s="17" t="str">
        <v/>
      </c>
      <c r="H18" s="17">
        <v>2940</v>
      </c>
      <c r="I18" s="17"/>
    </row>
    <row r="19" spans="1:11" ht="19" x14ac:dyDescent="0.25">
      <c r="A19" s="58"/>
      <c r="B19" s="57"/>
      <c r="C19" s="57"/>
      <c r="D19" s="57"/>
      <c r="E19" s="57"/>
      <c r="G19" s="17"/>
      <c r="H19" s="17"/>
      <c r="I19" s="17"/>
    </row>
    <row r="20" spans="1:11" ht="16" x14ac:dyDescent="0.2">
      <c r="A20" s="58"/>
      <c r="B20" s="57"/>
      <c r="C20" s="57"/>
      <c r="D20" s="57"/>
      <c r="E20" s="57"/>
    </row>
    <row r="21" spans="1:11" ht="16" x14ac:dyDescent="0.2">
      <c r="A21" s="58"/>
      <c r="B21" s="57"/>
      <c r="C21" s="57"/>
      <c r="D21" s="57"/>
      <c r="E21" s="57"/>
    </row>
    <row r="22" spans="1:11" ht="16" x14ac:dyDescent="0.2">
      <c r="A22" s="58"/>
      <c r="B22" s="57"/>
      <c r="C22" s="57"/>
      <c r="D22" s="57"/>
      <c r="E22" s="57"/>
    </row>
    <row r="23" spans="1:11" ht="16" x14ac:dyDescent="0.2">
      <c r="A23" s="58"/>
      <c r="B23" s="57"/>
      <c r="C23" s="57"/>
      <c r="D23" s="57"/>
      <c r="E23" s="57"/>
      <c r="F23" s="57"/>
      <c r="G23" s="57"/>
      <c r="H23" s="57"/>
      <c r="I23" s="57"/>
      <c r="J23" s="57"/>
      <c r="K23" s="57"/>
    </row>
    <row r="24" spans="1:11" ht="16" x14ac:dyDescent="0.2">
      <c r="A24" s="57"/>
      <c r="B24" s="57"/>
      <c r="C24" s="57"/>
      <c r="D24" s="57"/>
      <c r="E24" s="57"/>
      <c r="F24" s="57"/>
      <c r="G24" s="57"/>
      <c r="H24" s="57"/>
      <c r="I24" s="57"/>
      <c r="J24" s="57"/>
      <c r="K24" s="57"/>
    </row>
  </sheetData>
  <conditionalFormatting sqref="G4:H24">
    <cfRule type="expression" dxfId="6" priority="1">
      <formula>$G4=""</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F894-EE1B-48CA-9180-CAFA9103C1BA}">
  <sheetPr codeName="Sheet8">
    <tabColor theme="9" tint="-0.249977111117893"/>
  </sheetPr>
  <dimension ref="A1:Y29"/>
  <sheetViews>
    <sheetView showGridLines="0" zoomScale="120" zoomScaleNormal="120" workbookViewId="0">
      <pane ySplit="1" topLeftCell="A2" activePane="bottomLeft" state="frozen"/>
      <selection pane="bottomLeft" activeCell="H5" sqref="H5"/>
    </sheetView>
  </sheetViews>
  <sheetFormatPr baseColWidth="10" defaultColWidth="8.83203125" defaultRowHeight="15" x14ac:dyDescent="0.2"/>
  <cols>
    <col min="1" max="1" width="11.6640625" bestFit="1" customWidth="1"/>
    <col min="2" max="2" width="5" customWidth="1"/>
    <col min="3" max="3" width="7.83203125" customWidth="1"/>
    <col min="4" max="4" width="6" customWidth="1"/>
    <col min="5" max="5" width="15" customWidth="1"/>
    <col min="6" max="6" width="14.83203125" customWidth="1"/>
    <col min="7" max="7" width="11.6640625" bestFit="1" customWidth="1"/>
    <col min="8" max="8" width="10.6640625" bestFit="1" customWidth="1"/>
    <col min="9" max="9" width="12.1640625" bestFit="1" customWidth="1"/>
    <col min="10" max="10" width="9.1640625" bestFit="1" customWidth="1"/>
    <col min="11" max="12" width="9.33203125" bestFit="1" customWidth="1"/>
  </cols>
  <sheetData>
    <row r="1" spans="1:25" ht="32" x14ac:dyDescent="0.4">
      <c r="A1" s="36" t="s">
        <v>139</v>
      </c>
      <c r="B1" s="37"/>
      <c r="C1" s="37"/>
      <c r="D1" s="37"/>
      <c r="E1" s="36"/>
      <c r="F1" s="36"/>
      <c r="G1" s="38"/>
      <c r="H1" s="38"/>
      <c r="I1" s="38"/>
      <c r="J1" s="38"/>
      <c r="K1" s="38"/>
      <c r="L1" s="38"/>
      <c r="M1" s="38"/>
      <c r="N1" s="38"/>
      <c r="O1" s="38"/>
      <c r="P1" s="38"/>
      <c r="Q1" s="38"/>
      <c r="R1" s="38"/>
      <c r="S1" s="38"/>
      <c r="T1" s="38"/>
      <c r="U1" s="38"/>
      <c r="V1" s="38"/>
      <c r="W1" s="38"/>
      <c r="X1" s="38"/>
      <c r="Y1" s="38"/>
    </row>
    <row r="3" spans="1:25" s="12" customFormat="1" x14ac:dyDescent="0.2">
      <c r="A3" s="11" t="s">
        <v>10</v>
      </c>
      <c r="C3" s="13"/>
      <c r="D3" s="13" t="s">
        <v>19</v>
      </c>
      <c r="E3" s="13"/>
      <c r="F3" s="13"/>
    </row>
    <row r="4" spans="1:25" x14ac:dyDescent="0.2">
      <c r="A4" s="14">
        <v>45034</v>
      </c>
      <c r="B4" s="14"/>
      <c r="C4" s="12" t="s">
        <v>20</v>
      </c>
      <c r="D4" s="12" t="s">
        <v>21</v>
      </c>
      <c r="E4" s="15" t="s">
        <v>22</v>
      </c>
      <c r="F4" s="12" t="s">
        <v>23</v>
      </c>
      <c r="H4" t="str" cm="1">
        <f t="array" ref="H4:K10">_xlfn.GROUPBY(_xlfn.HSTACK(YEAR(DateTab[Date]),ROUNDUP(MONTH(DateTab[Date])/6,0)&amp;"H"),DateTab[Date],_xlfn.HSTACK(_xleta.MIN,_xleta.MAX),0,0)</f>
        <v/>
      </c>
      <c r="I4" t="str">
        <v/>
      </c>
      <c r="J4" s="70" t="str">
        <v>MIN</v>
      </c>
      <c r="K4" s="70" t="str">
        <v>MAX</v>
      </c>
    </row>
    <row r="5" spans="1:25" x14ac:dyDescent="0.2">
      <c r="A5" s="14">
        <v>44454</v>
      </c>
      <c r="B5" s="14"/>
      <c r="C5">
        <v>2021</v>
      </c>
      <c r="D5" t="s">
        <v>24</v>
      </c>
      <c r="E5" s="14">
        <v>44305</v>
      </c>
      <c r="F5" s="14">
        <v>44305</v>
      </c>
      <c r="H5">
        <v>2021</v>
      </c>
      <c r="I5" t="str">
        <v>1H</v>
      </c>
      <c r="J5" s="10">
        <v>44305</v>
      </c>
      <c r="K5" s="19">
        <v>44305</v>
      </c>
      <c r="L5" s="18"/>
    </row>
    <row r="6" spans="1:25" x14ac:dyDescent="0.2">
      <c r="A6" s="14">
        <v>44656</v>
      </c>
      <c r="B6" s="14"/>
      <c r="C6">
        <v>2021</v>
      </c>
      <c r="D6" t="s">
        <v>25</v>
      </c>
      <c r="E6" s="14">
        <v>44442</v>
      </c>
      <c r="F6" s="14">
        <v>44525</v>
      </c>
      <c r="H6">
        <v>2021</v>
      </c>
      <c r="I6" t="str">
        <v>2H</v>
      </c>
      <c r="J6" s="10">
        <v>44442</v>
      </c>
      <c r="K6" s="19">
        <v>44525</v>
      </c>
      <c r="L6" s="19"/>
    </row>
    <row r="7" spans="1:25" x14ac:dyDescent="0.2">
      <c r="A7" s="14">
        <v>44804</v>
      </c>
      <c r="B7" s="14"/>
      <c r="C7">
        <v>2022</v>
      </c>
      <c r="D7" t="s">
        <v>24</v>
      </c>
      <c r="E7" s="14">
        <v>44567</v>
      </c>
      <c r="F7" s="14">
        <v>44724</v>
      </c>
      <c r="H7">
        <v>2022</v>
      </c>
      <c r="I7" t="str">
        <v>1H</v>
      </c>
      <c r="J7" s="10">
        <v>44567</v>
      </c>
      <c r="K7" s="19">
        <v>44724</v>
      </c>
      <c r="L7" s="19"/>
    </row>
    <row r="8" spans="1:25" x14ac:dyDescent="0.2">
      <c r="A8" s="14">
        <v>44701</v>
      </c>
      <c r="B8" s="14"/>
      <c r="C8">
        <v>2022</v>
      </c>
      <c r="D8" t="s">
        <v>25</v>
      </c>
      <c r="E8" s="14">
        <v>44804</v>
      </c>
      <c r="F8" s="14">
        <v>44804</v>
      </c>
      <c r="H8">
        <v>2022</v>
      </c>
      <c r="I8" t="str">
        <v>2H</v>
      </c>
      <c r="J8" s="10">
        <v>44804</v>
      </c>
      <c r="K8" s="19">
        <v>44804</v>
      </c>
      <c r="L8" s="19"/>
    </row>
    <row r="9" spans="1:25" x14ac:dyDescent="0.2">
      <c r="A9" s="14">
        <v>44525</v>
      </c>
      <c r="B9" s="14"/>
      <c r="C9">
        <v>2023</v>
      </c>
      <c r="D9" t="s">
        <v>24</v>
      </c>
      <c r="E9" s="14">
        <v>45009</v>
      </c>
      <c r="F9" s="14">
        <v>45052</v>
      </c>
      <c r="H9">
        <v>2023</v>
      </c>
      <c r="I9" t="str">
        <v>1H</v>
      </c>
      <c r="J9" s="10">
        <v>45009</v>
      </c>
      <c r="K9" s="19">
        <v>45052</v>
      </c>
      <c r="L9" s="19"/>
    </row>
    <row r="10" spans="1:25" x14ac:dyDescent="0.2">
      <c r="A10" s="14">
        <v>44572</v>
      </c>
      <c r="B10" s="14"/>
      <c r="C10">
        <v>2023</v>
      </c>
      <c r="D10" t="s">
        <v>25</v>
      </c>
      <c r="E10" s="14">
        <v>45127</v>
      </c>
      <c r="F10" s="14">
        <v>45290</v>
      </c>
      <c r="H10">
        <v>2023</v>
      </c>
      <c r="I10" t="str">
        <v>2H</v>
      </c>
      <c r="J10" s="10">
        <v>45127</v>
      </c>
      <c r="K10" s="19">
        <v>45290</v>
      </c>
      <c r="L10" s="19"/>
    </row>
    <row r="11" spans="1:25" x14ac:dyDescent="0.2">
      <c r="A11" s="14">
        <v>44684</v>
      </c>
      <c r="B11" s="14"/>
      <c r="J11" s="10"/>
      <c r="K11" s="19"/>
      <c r="L11" s="19"/>
    </row>
    <row r="12" spans="1:25" x14ac:dyDescent="0.2">
      <c r="A12" s="14">
        <v>44305</v>
      </c>
      <c r="B12" s="14"/>
    </row>
    <row r="13" spans="1:25" x14ac:dyDescent="0.2">
      <c r="A13" s="14">
        <v>44567</v>
      </c>
      <c r="B13" s="14"/>
      <c r="E13" s="19"/>
      <c r="F13" s="18"/>
    </row>
    <row r="14" spans="1:25" x14ac:dyDescent="0.2">
      <c r="A14" s="14">
        <v>45127</v>
      </c>
      <c r="B14" s="14"/>
      <c r="E14" s="10"/>
      <c r="F14" s="10"/>
    </row>
    <row r="15" spans="1:25" x14ac:dyDescent="0.2">
      <c r="A15" s="14">
        <v>44711</v>
      </c>
      <c r="B15" s="14"/>
      <c r="E15" s="10"/>
      <c r="F15" s="10"/>
    </row>
    <row r="16" spans="1:25" x14ac:dyDescent="0.2">
      <c r="A16" s="14">
        <v>45232</v>
      </c>
      <c r="B16" s="14"/>
      <c r="E16" s="10"/>
      <c r="F16" s="10"/>
    </row>
    <row r="17" spans="1:8" x14ac:dyDescent="0.2">
      <c r="A17" s="14">
        <v>45290</v>
      </c>
      <c r="B17" s="14"/>
      <c r="E17" s="10"/>
      <c r="F17" s="10"/>
    </row>
    <row r="18" spans="1:8" x14ac:dyDescent="0.2">
      <c r="A18" s="14">
        <v>45185</v>
      </c>
      <c r="B18" s="14"/>
      <c r="E18" s="10"/>
      <c r="F18" s="10"/>
    </row>
    <row r="19" spans="1:8" x14ac:dyDescent="0.2">
      <c r="A19" s="14">
        <v>45052</v>
      </c>
      <c r="B19" s="14"/>
      <c r="E19" s="10"/>
      <c r="F19" s="10"/>
    </row>
    <row r="20" spans="1:8" x14ac:dyDescent="0.2">
      <c r="A20" s="14">
        <v>44442</v>
      </c>
      <c r="B20" s="14"/>
    </row>
    <row r="21" spans="1:8" x14ac:dyDescent="0.2">
      <c r="A21" s="14">
        <v>44724</v>
      </c>
      <c r="B21" s="14"/>
    </row>
    <row r="22" spans="1:8" x14ac:dyDescent="0.2">
      <c r="A22" s="14">
        <v>45009</v>
      </c>
      <c r="B22" s="14"/>
    </row>
    <row r="24" spans="1:8" x14ac:dyDescent="0.2">
      <c r="E24" s="10"/>
      <c r="F24" s="10"/>
      <c r="H24" s="10"/>
    </row>
    <row r="25" spans="1:8" x14ac:dyDescent="0.2">
      <c r="E25" s="10"/>
      <c r="F25" s="10"/>
    </row>
    <row r="26" spans="1:8" x14ac:dyDescent="0.2">
      <c r="E26" s="10"/>
      <c r="F26" s="10"/>
    </row>
    <row r="27" spans="1:8" x14ac:dyDescent="0.2">
      <c r="E27" s="10"/>
      <c r="F27" s="10"/>
    </row>
    <row r="28" spans="1:8" x14ac:dyDescent="0.2">
      <c r="E28" s="10"/>
      <c r="F28" s="10"/>
    </row>
    <row r="29" spans="1:8" x14ac:dyDescent="0.2">
      <c r="E29" s="10"/>
      <c r="F29" s="10"/>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6828-D74B-4246-8B96-F92FE5856C94}">
  <sheetPr codeName="Sheet6">
    <tabColor theme="4"/>
  </sheetPr>
  <dimension ref="A1:AE22"/>
  <sheetViews>
    <sheetView showGridLines="0" workbookViewId="0">
      <selection activeCell="E5" sqref="E5"/>
    </sheetView>
  </sheetViews>
  <sheetFormatPr baseColWidth="10" defaultColWidth="8.83203125" defaultRowHeight="15" x14ac:dyDescent="0.2"/>
  <cols>
    <col min="1" max="1" width="21.6640625" customWidth="1"/>
    <col min="2" max="2" width="18.83203125" customWidth="1"/>
    <col min="5" max="5" width="21.33203125" customWidth="1"/>
    <col min="6" max="6" width="41" customWidth="1"/>
    <col min="8" max="8" width="12.1640625" customWidth="1"/>
    <col min="10" max="10" width="16.1640625" bestFit="1" customWidth="1"/>
    <col min="11" max="11" width="19.33203125" bestFit="1" customWidth="1"/>
  </cols>
  <sheetData>
    <row r="1" spans="1:31" ht="32" x14ac:dyDescent="0.4">
      <c r="A1" s="36" t="s">
        <v>137</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row>
    <row r="3" spans="1:31" ht="16" x14ac:dyDescent="0.2">
      <c r="E3" s="69" t="s">
        <v>230</v>
      </c>
    </row>
    <row r="4" spans="1:31" ht="19" x14ac:dyDescent="0.25">
      <c r="A4" s="42" t="s">
        <v>26</v>
      </c>
      <c r="B4" s="42" t="s">
        <v>38</v>
      </c>
      <c r="E4" s="16" t="s">
        <v>26</v>
      </c>
      <c r="F4" s="16" t="s">
        <v>54</v>
      </c>
    </row>
    <row r="5" spans="1:31" ht="19" x14ac:dyDescent="0.25">
      <c r="A5" s="17" t="s">
        <v>39</v>
      </c>
      <c r="B5" s="17" t="s">
        <v>16</v>
      </c>
      <c r="E5" s="68" t="str" cm="1">
        <f t="array" ref="E5:F11">_xlfn.GROUPBY(Footballers[Name],Footballers[Cities visited],_xlfn.LAMBDA(_xlpm.city,_xlfn.ARRAYTOTEXT(_xlfn._xlws.SORT(_xlfn.UNIQUE(_xlpm.city)))),0,0)</f>
        <v>Christiano Ronaldo</v>
      </c>
      <c r="F5" s="17" t="str">
        <v>Abuja, London, Los Angeles, Paris</v>
      </c>
    </row>
    <row r="6" spans="1:31" ht="19" x14ac:dyDescent="0.25">
      <c r="A6" s="17" t="s">
        <v>40</v>
      </c>
      <c r="B6" s="17" t="s">
        <v>41</v>
      </c>
      <c r="E6" s="17" t="str">
        <v>Harry Kane</v>
      </c>
      <c r="F6" s="17" t="str">
        <v>Barcelona</v>
      </c>
    </row>
    <row r="7" spans="1:31" ht="19" x14ac:dyDescent="0.25">
      <c r="A7" s="17" t="s">
        <v>42</v>
      </c>
      <c r="B7" s="17" t="s">
        <v>13</v>
      </c>
      <c r="E7" s="17" t="str">
        <v>Lionel Messi</v>
      </c>
      <c r="F7" s="17" t="str">
        <v>Brussels, Kigali, Rio De Janeiro, Vienna</v>
      </c>
    </row>
    <row r="8" spans="1:31" ht="19" x14ac:dyDescent="0.25">
      <c r="A8" s="17" t="s">
        <v>39</v>
      </c>
      <c r="B8" s="17" t="s">
        <v>13</v>
      </c>
      <c r="E8" s="17" t="str">
        <v>Romelu Lukaku</v>
      </c>
      <c r="F8" s="17" t="str">
        <v>Paris, Stockholm</v>
      </c>
    </row>
    <row r="9" spans="1:31" ht="19" x14ac:dyDescent="0.25">
      <c r="A9" s="17" t="s">
        <v>40</v>
      </c>
      <c r="B9" s="17" t="s">
        <v>18</v>
      </c>
      <c r="E9" s="17" t="str">
        <v>Steven Gerrard</v>
      </c>
      <c r="F9" s="17" t="str">
        <v>Rome</v>
      </c>
    </row>
    <row r="10" spans="1:31" ht="19" x14ac:dyDescent="0.25">
      <c r="A10" s="17" t="s">
        <v>42</v>
      </c>
      <c r="B10" s="17" t="s">
        <v>43</v>
      </c>
      <c r="E10" s="17" t="str">
        <v>Wayne Rooney</v>
      </c>
      <c r="F10" s="17" t="str">
        <v>Berlin, Johannesburg, London</v>
      </c>
    </row>
    <row r="11" spans="1:31" ht="19" x14ac:dyDescent="0.25">
      <c r="A11" s="17" t="s">
        <v>44</v>
      </c>
      <c r="B11" s="17" t="s">
        <v>16</v>
      </c>
      <c r="E11" s="17" t="str">
        <v>Zlatan Ibrahimovic</v>
      </c>
      <c r="F11" s="17" t="str">
        <v>Paris, Rome</v>
      </c>
    </row>
    <row r="12" spans="1:31" ht="19" x14ac:dyDescent="0.25">
      <c r="A12" s="17" t="s">
        <v>45</v>
      </c>
      <c r="B12" s="17" t="s">
        <v>46</v>
      </c>
      <c r="E12" s="17"/>
      <c r="F12" s="17"/>
    </row>
    <row r="13" spans="1:31" ht="19" x14ac:dyDescent="0.25">
      <c r="A13" s="17" t="s">
        <v>47</v>
      </c>
      <c r="B13" s="17" t="s">
        <v>48</v>
      </c>
      <c r="E13" s="17"/>
      <c r="F13" s="17"/>
    </row>
    <row r="14" spans="1:31" ht="19" x14ac:dyDescent="0.25">
      <c r="A14" s="17" t="s">
        <v>49</v>
      </c>
      <c r="B14" s="17" t="s">
        <v>15</v>
      </c>
      <c r="E14" s="17"/>
      <c r="F14" s="17"/>
    </row>
    <row r="15" spans="1:31" ht="19" x14ac:dyDescent="0.25">
      <c r="A15" s="17" t="s">
        <v>39</v>
      </c>
      <c r="B15" s="17" t="s">
        <v>14</v>
      </c>
      <c r="E15" s="17"/>
      <c r="F15" s="17"/>
    </row>
    <row r="16" spans="1:31" ht="19" x14ac:dyDescent="0.25">
      <c r="A16" s="17" t="s">
        <v>40</v>
      </c>
      <c r="B16" s="17" t="s">
        <v>50</v>
      </c>
      <c r="E16" s="17"/>
      <c r="F16" s="17"/>
    </row>
    <row r="17" spans="1:6" ht="19" x14ac:dyDescent="0.25">
      <c r="A17" s="17" t="s">
        <v>42</v>
      </c>
      <c r="B17" s="17" t="s">
        <v>51</v>
      </c>
      <c r="E17" s="17"/>
      <c r="F17" s="17"/>
    </row>
    <row r="18" spans="1:6" ht="19" x14ac:dyDescent="0.25">
      <c r="A18" s="17" t="s">
        <v>47</v>
      </c>
      <c r="B18" s="17" t="s">
        <v>16</v>
      </c>
      <c r="E18" s="17"/>
      <c r="F18" s="17"/>
    </row>
    <row r="19" spans="1:6" ht="19" x14ac:dyDescent="0.25">
      <c r="A19" s="17" t="s">
        <v>39</v>
      </c>
      <c r="B19" s="17" t="s">
        <v>52</v>
      </c>
      <c r="E19" s="17"/>
      <c r="F19" s="17"/>
    </row>
    <row r="20" spans="1:6" ht="19" x14ac:dyDescent="0.25">
      <c r="A20" s="17" t="s">
        <v>40</v>
      </c>
      <c r="B20" s="17" t="s">
        <v>53</v>
      </c>
      <c r="E20" s="17"/>
      <c r="F20" s="17"/>
    </row>
    <row r="21" spans="1:6" ht="19" x14ac:dyDescent="0.25">
      <c r="A21" s="17" t="s">
        <v>39</v>
      </c>
      <c r="B21" s="17" t="s">
        <v>16</v>
      </c>
      <c r="E21" s="17"/>
      <c r="F21" s="17"/>
    </row>
    <row r="22" spans="1:6" ht="19" x14ac:dyDescent="0.25">
      <c r="A22" s="17" t="s">
        <v>44</v>
      </c>
      <c r="B22" s="17" t="s">
        <v>15</v>
      </c>
      <c r="E22" s="17"/>
      <c r="F22" s="17"/>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56C7-B989-9F48-9097-1AA4F8D2EBBB}">
  <sheetPr codeName="Sheet15">
    <tabColor theme="8" tint="-0.249977111117893"/>
  </sheetPr>
  <dimension ref="A1:AE25"/>
  <sheetViews>
    <sheetView showGridLines="0" workbookViewId="0">
      <selection activeCell="L4" sqref="L4"/>
    </sheetView>
  </sheetViews>
  <sheetFormatPr baseColWidth="10" defaultRowHeight="15" x14ac:dyDescent="0.2"/>
  <cols>
    <col min="4" max="4" width="13.5" customWidth="1"/>
    <col min="5" max="5" width="4.5" bestFit="1" customWidth="1"/>
    <col min="6" max="6" width="6" bestFit="1" customWidth="1"/>
    <col min="7" max="7" width="8.1640625" customWidth="1"/>
    <col min="8" max="8" width="6.33203125" customWidth="1"/>
    <col min="9" max="9" width="5.6640625" customWidth="1"/>
    <col min="10" max="10" width="7.1640625" customWidth="1"/>
    <col min="12" max="12" width="12.1640625" bestFit="1" customWidth="1"/>
    <col min="13" max="13" width="11" bestFit="1" customWidth="1"/>
    <col min="17" max="17" width="11" bestFit="1" customWidth="1"/>
    <col min="18" max="18" width="10.6640625" bestFit="1" customWidth="1"/>
    <col min="19" max="19" width="10.5" customWidth="1"/>
    <col min="20" max="20" width="4.6640625" bestFit="1" customWidth="1"/>
    <col min="21" max="21" width="4" bestFit="1" customWidth="1"/>
    <col min="22" max="22" width="3.1640625" bestFit="1" customWidth="1"/>
    <col min="23" max="23" width="3.6640625" bestFit="1" customWidth="1"/>
    <col min="24" max="24" width="10" bestFit="1" customWidth="1"/>
  </cols>
  <sheetData>
    <row r="1" spans="1:31" ht="32" x14ac:dyDescent="0.4">
      <c r="A1" s="36" t="s">
        <v>213</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row>
    <row r="3" spans="1:31" ht="19" x14ac:dyDescent="0.25">
      <c r="A3" s="60" t="s">
        <v>10</v>
      </c>
      <c r="B3" s="60" t="s">
        <v>1</v>
      </c>
      <c r="C3" s="17"/>
      <c r="D3" s="59" t="s">
        <v>19</v>
      </c>
      <c r="E3" s="59"/>
      <c r="F3" s="59"/>
      <c r="G3" s="59"/>
      <c r="H3" s="59"/>
      <c r="I3" s="59"/>
      <c r="J3" s="59"/>
      <c r="K3" s="17"/>
    </row>
    <row r="4" spans="1:31" ht="19" x14ac:dyDescent="0.25">
      <c r="A4" s="62">
        <v>45658</v>
      </c>
      <c r="B4" s="17">
        <v>37</v>
      </c>
      <c r="C4" s="17"/>
      <c r="D4" s="61" t="s">
        <v>178</v>
      </c>
      <c r="E4" s="61" t="s">
        <v>179</v>
      </c>
      <c r="F4" s="61" t="s">
        <v>180</v>
      </c>
      <c r="G4" s="61" t="s">
        <v>181</v>
      </c>
      <c r="H4" s="61" t="s">
        <v>182</v>
      </c>
      <c r="I4" s="61" t="s">
        <v>183</v>
      </c>
      <c r="J4" s="61" t="s">
        <v>184</v>
      </c>
      <c r="K4" s="17"/>
      <c r="L4" s="68" t="str" cm="1">
        <f t="array" ref="L4:R13">_xlfn.DROP(_xlfn.PIVOTBY(_xlfn.HSTACK(MONTH(A4:A23),TEXT(A4:A23,"mmm")),
_xlfn.HSTACK(WEEKDAY(A4:A23),TEXT(A4:A23,"ddd")),B4:B23,
_xleta.ARRAYTOTEXT,,0,,0),1,1)</f>
        <v/>
      </c>
      <c r="M4" s="17" t="str">
        <v>Mon</v>
      </c>
      <c r="N4" s="17" t="str">
        <v>Tue</v>
      </c>
      <c r="O4" s="17" t="str">
        <v>Wed</v>
      </c>
      <c r="P4" s="17" t="str">
        <v>Thu</v>
      </c>
      <c r="Q4" s="17" t="str">
        <v>Fri</v>
      </c>
      <c r="R4" s="17" t="str">
        <v>Sat</v>
      </c>
      <c r="S4" s="17"/>
      <c r="T4" s="17"/>
      <c r="U4" s="17"/>
      <c r="V4" s="17"/>
      <c r="W4" s="17"/>
    </row>
    <row r="5" spans="1:31" ht="19" x14ac:dyDescent="0.25">
      <c r="A5" s="62">
        <v>45677</v>
      </c>
      <c r="B5" s="17">
        <v>57</v>
      </c>
      <c r="C5" s="17"/>
      <c r="D5" s="17" t="s">
        <v>185</v>
      </c>
      <c r="E5" s="17" t="s">
        <v>186</v>
      </c>
      <c r="F5" s="17" t="s">
        <v>187</v>
      </c>
      <c r="G5" s="17" t="s">
        <v>188</v>
      </c>
      <c r="H5" s="17" t="s">
        <v>187</v>
      </c>
      <c r="I5" s="17" t="s">
        <v>187</v>
      </c>
      <c r="J5" s="17" t="s">
        <v>187</v>
      </c>
      <c r="K5" s="17"/>
      <c r="L5" s="17" t="str">
        <v>Jan</v>
      </c>
      <c r="M5" s="17" t="str">
        <v>57</v>
      </c>
      <c r="N5" s="17" t="str">
        <v/>
      </c>
      <c r="O5" s="17" t="str">
        <v>37</v>
      </c>
      <c r="P5" s="17" t="str">
        <v/>
      </c>
      <c r="Q5" s="17" t="str">
        <v/>
      </c>
      <c r="R5" s="17" t="str">
        <v/>
      </c>
      <c r="S5" s="17"/>
      <c r="T5" s="17"/>
      <c r="U5" s="17"/>
      <c r="V5" s="17"/>
      <c r="W5" s="17"/>
    </row>
    <row r="6" spans="1:31" ht="19" x14ac:dyDescent="0.25">
      <c r="A6" s="62">
        <v>45689</v>
      </c>
      <c r="B6" s="17">
        <v>39</v>
      </c>
      <c r="C6" s="17"/>
      <c r="D6" s="17" t="s">
        <v>189</v>
      </c>
      <c r="E6" s="17" t="s">
        <v>187</v>
      </c>
      <c r="F6" s="17" t="s">
        <v>187</v>
      </c>
      <c r="G6" s="17" t="s">
        <v>190</v>
      </c>
      <c r="H6" s="17" t="s">
        <v>187</v>
      </c>
      <c r="I6" s="17" t="s">
        <v>187</v>
      </c>
      <c r="J6" s="17" t="s">
        <v>191</v>
      </c>
      <c r="K6" s="17"/>
      <c r="L6" s="17" t="str">
        <v>Feb</v>
      </c>
      <c r="M6" s="17" t="str">
        <v/>
      </c>
      <c r="N6" s="17" t="str">
        <v/>
      </c>
      <c r="O6" s="17" t="str">
        <v>36, 19</v>
      </c>
      <c r="P6" s="17" t="str">
        <v/>
      </c>
      <c r="Q6" s="17" t="str">
        <v/>
      </c>
      <c r="R6" s="17" t="str">
        <v>39</v>
      </c>
      <c r="S6" s="17"/>
      <c r="T6" s="17"/>
      <c r="U6" s="17"/>
      <c r="V6" s="17"/>
      <c r="W6" s="17"/>
    </row>
    <row r="7" spans="1:31" ht="19" x14ac:dyDescent="0.25">
      <c r="A7" s="62">
        <v>45700</v>
      </c>
      <c r="B7" s="17">
        <v>36</v>
      </c>
      <c r="C7" s="17"/>
      <c r="D7" s="17" t="s">
        <v>192</v>
      </c>
      <c r="E7" s="17" t="s">
        <v>193</v>
      </c>
      <c r="F7" s="17" t="s">
        <v>187</v>
      </c>
      <c r="G7" s="17" t="s">
        <v>187</v>
      </c>
      <c r="H7" s="17" t="s">
        <v>187</v>
      </c>
      <c r="I7" s="17" t="s">
        <v>194</v>
      </c>
      <c r="J7" s="17" t="s">
        <v>187</v>
      </c>
      <c r="K7" s="17"/>
      <c r="L7" s="17" t="str">
        <v>Mar</v>
      </c>
      <c r="M7" s="17" t="str">
        <v>52</v>
      </c>
      <c r="N7" s="17" t="str">
        <v/>
      </c>
      <c r="O7" s="17" t="str">
        <v/>
      </c>
      <c r="P7" s="17" t="str">
        <v/>
      </c>
      <c r="Q7" s="17" t="str">
        <v>19</v>
      </c>
      <c r="R7" s="17" t="str">
        <v/>
      </c>
      <c r="S7" s="17"/>
      <c r="T7" s="17"/>
      <c r="U7" s="17"/>
      <c r="V7" s="17"/>
      <c r="W7" s="17"/>
    </row>
    <row r="8" spans="1:31" ht="19" x14ac:dyDescent="0.25">
      <c r="A8" s="62">
        <v>45714</v>
      </c>
      <c r="B8" s="17">
        <v>19</v>
      </c>
      <c r="C8" s="17"/>
      <c r="D8" s="17" t="s">
        <v>195</v>
      </c>
      <c r="E8" s="17" t="s">
        <v>187</v>
      </c>
      <c r="F8" s="17" t="s">
        <v>187</v>
      </c>
      <c r="G8" s="17" t="s">
        <v>196</v>
      </c>
      <c r="H8" s="17" t="s">
        <v>187</v>
      </c>
      <c r="I8" s="17" t="s">
        <v>197</v>
      </c>
      <c r="J8" s="17" t="s">
        <v>187</v>
      </c>
      <c r="K8" s="17"/>
      <c r="L8" s="17" t="str">
        <v>Apr</v>
      </c>
      <c r="M8" s="17" t="str">
        <v/>
      </c>
      <c r="N8" s="17" t="str">
        <v/>
      </c>
      <c r="O8" s="17" t="str">
        <v>36</v>
      </c>
      <c r="P8" s="17" t="str">
        <v/>
      </c>
      <c r="Q8" s="17" t="str">
        <v>61</v>
      </c>
      <c r="R8" s="17" t="str">
        <v/>
      </c>
      <c r="S8" s="17"/>
      <c r="T8" s="17"/>
      <c r="U8" s="17"/>
      <c r="V8" s="17"/>
      <c r="W8" s="17"/>
    </row>
    <row r="9" spans="1:31" ht="19" x14ac:dyDescent="0.25">
      <c r="A9" s="62">
        <v>45730</v>
      </c>
      <c r="B9" s="17">
        <v>19</v>
      </c>
      <c r="C9" s="17"/>
      <c r="D9" s="17" t="s">
        <v>198</v>
      </c>
      <c r="E9" s="17" t="s">
        <v>199</v>
      </c>
      <c r="F9" s="17" t="s">
        <v>187</v>
      </c>
      <c r="G9" s="17" t="s">
        <v>200</v>
      </c>
      <c r="H9" s="17" t="s">
        <v>187</v>
      </c>
      <c r="I9" s="17" t="s">
        <v>187</v>
      </c>
      <c r="J9" s="17" t="s">
        <v>201</v>
      </c>
      <c r="K9" s="17"/>
      <c r="L9" s="17" t="str">
        <v>May</v>
      </c>
      <c r="M9" s="17" t="str">
        <v>14</v>
      </c>
      <c r="N9" s="17" t="str">
        <v/>
      </c>
      <c r="O9" s="17" t="str">
        <v>71</v>
      </c>
      <c r="P9" s="17" t="str">
        <v/>
      </c>
      <c r="Q9" s="17" t="str">
        <v/>
      </c>
      <c r="R9" s="17" t="str">
        <v>10</v>
      </c>
      <c r="S9" s="17"/>
      <c r="T9" s="17"/>
      <c r="U9" s="17"/>
      <c r="V9" s="17"/>
      <c r="W9" s="17"/>
    </row>
    <row r="10" spans="1:31" ht="19" x14ac:dyDescent="0.25">
      <c r="A10" s="62">
        <v>45740</v>
      </c>
      <c r="B10" s="17">
        <v>52</v>
      </c>
      <c r="C10" s="17"/>
      <c r="D10" s="17" t="s">
        <v>202</v>
      </c>
      <c r="E10" s="17" t="s">
        <v>187</v>
      </c>
      <c r="F10" s="17" t="s">
        <v>187</v>
      </c>
      <c r="G10" s="17" t="s">
        <v>203</v>
      </c>
      <c r="H10" s="17" t="s">
        <v>187</v>
      </c>
      <c r="I10" s="17" t="s">
        <v>187</v>
      </c>
      <c r="J10" s="17" t="s">
        <v>187</v>
      </c>
      <c r="K10" s="17"/>
      <c r="L10" s="17" t="str">
        <v>Jun</v>
      </c>
      <c r="M10" s="17" t="str">
        <v/>
      </c>
      <c r="N10" s="17" t="str">
        <v/>
      </c>
      <c r="O10" s="17" t="str">
        <v>75</v>
      </c>
      <c r="P10" s="17" t="str">
        <v/>
      </c>
      <c r="Q10" s="17" t="str">
        <v/>
      </c>
      <c r="R10" s="17" t="str">
        <v/>
      </c>
      <c r="S10" s="17"/>
      <c r="T10" s="17"/>
      <c r="U10" s="17"/>
      <c r="V10" s="17"/>
      <c r="W10" s="17"/>
    </row>
    <row r="11" spans="1:31" ht="19" x14ac:dyDescent="0.25">
      <c r="A11" s="62">
        <v>45756</v>
      </c>
      <c r="B11" s="17">
        <v>36</v>
      </c>
      <c r="C11" s="17"/>
      <c r="D11" s="17" t="s">
        <v>204</v>
      </c>
      <c r="E11" s="17" t="s">
        <v>187</v>
      </c>
      <c r="F11" s="17" t="s">
        <v>205</v>
      </c>
      <c r="G11" s="17" t="s">
        <v>206</v>
      </c>
      <c r="H11" s="17" t="s">
        <v>187</v>
      </c>
      <c r="I11" s="17" t="s">
        <v>187</v>
      </c>
      <c r="J11" s="17" t="s">
        <v>187</v>
      </c>
      <c r="K11" s="17"/>
      <c r="L11" s="17" t="str">
        <v>Jul</v>
      </c>
      <c r="M11" s="17" t="str">
        <v/>
      </c>
      <c r="N11" s="17" t="str">
        <v>26, 32</v>
      </c>
      <c r="O11" s="17" t="str">
        <v>66</v>
      </c>
      <c r="P11" s="17" t="str">
        <v/>
      </c>
      <c r="Q11" s="17" t="str">
        <v/>
      </c>
      <c r="R11" s="17" t="str">
        <v/>
      </c>
      <c r="S11" s="17"/>
      <c r="T11" s="17"/>
      <c r="U11" s="17"/>
      <c r="V11" s="17"/>
      <c r="W11" s="17"/>
    </row>
    <row r="12" spans="1:31" ht="19" x14ac:dyDescent="0.25">
      <c r="A12" s="62">
        <v>45772</v>
      </c>
      <c r="B12" s="17">
        <v>61</v>
      </c>
      <c r="C12" s="17"/>
      <c r="D12" s="17" t="s">
        <v>207</v>
      </c>
      <c r="E12" s="17" t="s">
        <v>187</v>
      </c>
      <c r="F12" s="17" t="s">
        <v>187</v>
      </c>
      <c r="G12" s="17" t="s">
        <v>187</v>
      </c>
      <c r="H12" s="17" t="s">
        <v>187</v>
      </c>
      <c r="I12" s="17" t="s">
        <v>208</v>
      </c>
      <c r="J12" s="17" t="s">
        <v>209</v>
      </c>
      <c r="K12" s="17"/>
      <c r="L12" s="17" t="str">
        <v>Aug</v>
      </c>
      <c r="M12" s="17" t="str">
        <v/>
      </c>
      <c r="N12" s="17" t="str">
        <v/>
      </c>
      <c r="O12" s="17" t="str">
        <v/>
      </c>
      <c r="P12" s="17" t="str">
        <v/>
      </c>
      <c r="Q12" s="17" t="str">
        <v>86</v>
      </c>
      <c r="R12" s="17" t="str">
        <v>49</v>
      </c>
      <c r="S12" s="17"/>
      <c r="T12" s="17"/>
      <c r="U12" s="17"/>
      <c r="V12" s="17"/>
      <c r="W12" s="17"/>
    </row>
    <row r="13" spans="1:31" ht="19" x14ac:dyDescent="0.25">
      <c r="A13" s="62">
        <v>45782</v>
      </c>
      <c r="B13" s="17">
        <v>14</v>
      </c>
      <c r="C13" s="17"/>
      <c r="D13" s="17" t="s">
        <v>210</v>
      </c>
      <c r="E13" s="17" t="s">
        <v>211</v>
      </c>
      <c r="F13" s="17" t="s">
        <v>187</v>
      </c>
      <c r="G13" s="17" t="s">
        <v>187</v>
      </c>
      <c r="H13" s="17" t="s">
        <v>212</v>
      </c>
      <c r="I13" s="17" t="s">
        <v>187</v>
      </c>
      <c r="J13" s="17" t="s">
        <v>187</v>
      </c>
      <c r="K13" s="17"/>
      <c r="L13" s="17" t="str">
        <v>Sep</v>
      </c>
      <c r="M13" s="17" t="str">
        <v>60</v>
      </c>
      <c r="N13" s="17" t="str">
        <v/>
      </c>
      <c r="O13" s="17" t="str">
        <v/>
      </c>
      <c r="P13" s="17" t="str">
        <v>94</v>
      </c>
      <c r="Q13" s="17" t="str">
        <v/>
      </c>
      <c r="R13" s="17" t="str">
        <v/>
      </c>
      <c r="S13" s="17"/>
      <c r="T13" s="17"/>
      <c r="U13" s="17"/>
      <c r="V13" s="17"/>
      <c r="W13" s="17"/>
    </row>
    <row r="14" spans="1:31" ht="19" x14ac:dyDescent="0.25">
      <c r="A14" s="62">
        <v>45798</v>
      </c>
      <c r="B14" s="17">
        <v>71</v>
      </c>
      <c r="C14" s="17"/>
      <c r="D14" s="17"/>
      <c r="E14" s="17"/>
      <c r="F14" s="17"/>
      <c r="G14" s="17"/>
      <c r="H14" s="17"/>
      <c r="I14" s="17"/>
      <c r="J14" s="17"/>
      <c r="K14" s="17"/>
      <c r="L14" s="17"/>
      <c r="M14" s="17"/>
      <c r="N14" s="17"/>
      <c r="O14" s="17"/>
      <c r="P14" s="17"/>
      <c r="Q14" s="17"/>
      <c r="R14" s="17"/>
      <c r="S14" s="17"/>
      <c r="T14" s="17"/>
      <c r="U14" s="17"/>
      <c r="V14" s="17"/>
      <c r="W14" s="17"/>
    </row>
    <row r="15" spans="1:31" ht="19" x14ac:dyDescent="0.25">
      <c r="A15" s="62">
        <v>45808</v>
      </c>
      <c r="B15" s="17">
        <v>10</v>
      </c>
      <c r="C15" s="17"/>
      <c r="D15" s="17"/>
      <c r="E15" s="17"/>
      <c r="F15" s="17"/>
      <c r="G15" s="17"/>
      <c r="H15" s="17"/>
      <c r="I15" s="17"/>
      <c r="J15" s="17"/>
      <c r="K15" s="17"/>
    </row>
    <row r="16" spans="1:31" ht="19" x14ac:dyDescent="0.25">
      <c r="A16" s="62">
        <v>45819</v>
      </c>
      <c r="B16" s="17">
        <v>75</v>
      </c>
      <c r="C16" s="17"/>
      <c r="D16" s="17"/>
      <c r="E16" s="17"/>
      <c r="F16" s="17"/>
      <c r="G16" s="17"/>
      <c r="H16" s="17"/>
      <c r="I16" s="17"/>
      <c r="J16" s="17"/>
      <c r="K16" s="17"/>
    </row>
    <row r="17" spans="1:11" ht="19" x14ac:dyDescent="0.25">
      <c r="A17" s="62">
        <v>45839</v>
      </c>
      <c r="B17" s="17">
        <v>26</v>
      </c>
      <c r="C17" s="17"/>
      <c r="D17" s="17"/>
      <c r="E17" s="17"/>
      <c r="F17" s="17"/>
      <c r="G17" s="17"/>
      <c r="H17" s="17"/>
      <c r="I17" s="17"/>
      <c r="J17" s="17"/>
      <c r="K17" s="17"/>
    </row>
    <row r="18" spans="1:11" ht="19" x14ac:dyDescent="0.25">
      <c r="A18" s="62">
        <v>45854</v>
      </c>
      <c r="B18" s="17">
        <v>66</v>
      </c>
      <c r="C18" s="17"/>
      <c r="D18" s="17"/>
      <c r="E18" s="17"/>
      <c r="F18" s="17"/>
      <c r="G18" s="17"/>
      <c r="H18" s="17"/>
      <c r="I18" s="17"/>
      <c r="J18" s="17"/>
      <c r="K18" s="17"/>
    </row>
    <row r="19" spans="1:11" ht="19" x14ac:dyDescent="0.25">
      <c r="A19" s="62">
        <v>45867</v>
      </c>
      <c r="B19" s="17">
        <v>32</v>
      </c>
      <c r="C19" s="17"/>
      <c r="D19" s="17"/>
      <c r="E19" s="17"/>
      <c r="F19" s="17"/>
      <c r="G19" s="17"/>
      <c r="H19" s="17"/>
      <c r="I19" s="17"/>
      <c r="J19" s="17"/>
      <c r="K19" s="17"/>
    </row>
    <row r="20" spans="1:11" ht="19" x14ac:dyDescent="0.25">
      <c r="A20" s="62">
        <v>45884</v>
      </c>
      <c r="B20" s="17">
        <v>86</v>
      </c>
      <c r="C20" s="17"/>
      <c r="D20" s="17"/>
      <c r="E20" s="17"/>
      <c r="F20" s="17"/>
      <c r="G20" s="17"/>
      <c r="H20" s="17"/>
      <c r="I20" s="17"/>
      <c r="J20" s="17"/>
      <c r="K20" s="17"/>
    </row>
    <row r="21" spans="1:11" ht="19" x14ac:dyDescent="0.25">
      <c r="A21" s="62">
        <v>45899</v>
      </c>
      <c r="B21" s="17">
        <v>49</v>
      </c>
      <c r="C21" s="17"/>
      <c r="D21" s="17"/>
      <c r="E21" s="17"/>
      <c r="F21" s="17"/>
      <c r="G21" s="17"/>
      <c r="H21" s="17"/>
      <c r="I21" s="17"/>
      <c r="J21" s="17"/>
      <c r="K21" s="17"/>
    </row>
    <row r="22" spans="1:11" ht="19" x14ac:dyDescent="0.25">
      <c r="A22" s="62">
        <v>45915</v>
      </c>
      <c r="B22" s="17">
        <v>60</v>
      </c>
      <c r="C22" s="17"/>
      <c r="D22" s="17"/>
      <c r="E22" s="17"/>
      <c r="F22" s="17"/>
      <c r="G22" s="17"/>
      <c r="H22" s="17"/>
      <c r="I22" s="17"/>
      <c r="J22" s="17"/>
      <c r="K22" s="17"/>
    </row>
    <row r="23" spans="1:11" ht="19" x14ac:dyDescent="0.25">
      <c r="A23" s="62">
        <v>45925</v>
      </c>
      <c r="B23" s="17">
        <v>94</v>
      </c>
      <c r="C23" s="17"/>
      <c r="D23" s="17"/>
      <c r="E23" s="17"/>
      <c r="F23" s="17"/>
      <c r="G23" s="17"/>
      <c r="H23" s="17"/>
      <c r="I23" s="17"/>
      <c r="J23" s="17"/>
      <c r="K23" s="17"/>
    </row>
    <row r="24" spans="1:11" ht="19" x14ac:dyDescent="0.25">
      <c r="A24" s="17"/>
      <c r="B24" s="17"/>
      <c r="C24" s="17"/>
      <c r="D24" s="17"/>
      <c r="E24" s="17"/>
      <c r="F24" s="17"/>
      <c r="G24" s="17"/>
      <c r="H24" s="17"/>
      <c r="I24" s="17"/>
      <c r="J24" s="17"/>
      <c r="K24" s="17"/>
    </row>
    <row r="25" spans="1:11" ht="19" x14ac:dyDescent="0.25">
      <c r="A25" s="17"/>
      <c r="B25" s="17"/>
      <c r="C25" s="17"/>
      <c r="D25" s="17"/>
      <c r="E25" s="17"/>
      <c r="F25" s="17"/>
      <c r="G25" s="17"/>
      <c r="H25" s="17"/>
      <c r="I25" s="17"/>
      <c r="J25" s="17"/>
      <c r="K25" s="17"/>
    </row>
  </sheetData>
  <pageMargins left="0.7" right="0.7" top="0.75" bottom="0.75" header="0.3" footer="0.3"/>
  <ignoredErrors>
    <ignoredError sqref="E5:J13"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D632-AD1C-8943-B7A2-C51C59749632}">
  <sheetPr codeName="Sheet21">
    <tabColor rgb="FFFF0000"/>
  </sheetPr>
  <dimension ref="A1:AG35"/>
  <sheetViews>
    <sheetView showGridLines="0" workbookViewId="0">
      <selection activeCell="E10" sqref="E10"/>
    </sheetView>
  </sheetViews>
  <sheetFormatPr baseColWidth="10" defaultColWidth="8.83203125" defaultRowHeight="19" x14ac:dyDescent="0.25"/>
  <cols>
    <col min="1" max="1" width="4.5" style="17" customWidth="1"/>
    <col min="2" max="3" width="18" style="17" customWidth="1"/>
    <col min="4" max="4" width="13.33203125" style="17" customWidth="1"/>
    <col min="5" max="5" width="19.1640625" style="17" customWidth="1"/>
    <col min="6" max="6" width="13" style="67" customWidth="1"/>
    <col min="7" max="8" width="13" style="17" customWidth="1"/>
    <col min="9" max="9" width="19.6640625" style="17" customWidth="1"/>
    <col min="10" max="10" width="14.5" style="17" bestFit="1" customWidth="1"/>
    <col min="11" max="12" width="13" style="17" customWidth="1"/>
    <col min="13" max="13" width="14" style="17" customWidth="1"/>
    <col min="14" max="16" width="8.83203125" style="17"/>
    <col min="17" max="17" width="14.5" style="17" customWidth="1"/>
    <col min="18" max="20" width="8.83203125" style="17"/>
    <col min="21" max="21" width="9" style="17" bestFit="1" customWidth="1"/>
    <col min="22" max="16384" width="8.83203125" style="17"/>
  </cols>
  <sheetData>
    <row r="1" spans="1:33" customFormat="1" ht="34" x14ac:dyDescent="0.4">
      <c r="A1" s="36" t="s">
        <v>262</v>
      </c>
      <c r="B1" s="37"/>
      <c r="C1" s="37"/>
      <c r="D1" s="37"/>
      <c r="E1" s="36"/>
      <c r="F1" s="36"/>
      <c r="G1" s="38"/>
      <c r="H1" s="38"/>
      <c r="I1" s="38"/>
      <c r="J1" s="65"/>
      <c r="K1" s="38"/>
      <c r="L1" s="38"/>
      <c r="M1" s="38"/>
      <c r="N1" s="38"/>
      <c r="O1" s="38"/>
      <c r="P1" s="38"/>
      <c r="Q1" s="38"/>
      <c r="R1" s="38"/>
      <c r="S1" s="38"/>
      <c r="T1" s="38"/>
      <c r="U1" s="38"/>
      <c r="V1" s="38"/>
      <c r="W1" s="38"/>
      <c r="X1" s="38"/>
      <c r="Y1" s="38"/>
      <c r="Z1" s="38"/>
      <c r="AA1" s="38"/>
      <c r="AB1" s="38"/>
      <c r="AC1" s="38"/>
      <c r="AD1" s="38"/>
      <c r="AE1" s="38"/>
      <c r="AF1" s="38"/>
      <c r="AG1" s="38"/>
    </row>
    <row r="2" spans="1:33" x14ac:dyDescent="0.25">
      <c r="F2" s="17"/>
    </row>
    <row r="3" spans="1:33" x14ac:dyDescent="0.25">
      <c r="E3" s="17" t="s">
        <v>263</v>
      </c>
      <c r="F3" s="79" t="b">
        <v>0</v>
      </c>
    </row>
    <row r="6" spans="1:33" x14ac:dyDescent="0.25">
      <c r="B6" s="60" t="s">
        <v>10</v>
      </c>
      <c r="C6" s="60" t="s">
        <v>1</v>
      </c>
      <c r="E6" s="76"/>
      <c r="F6" s="76"/>
      <c r="G6" s="76"/>
      <c r="H6" s="76"/>
    </row>
    <row r="7" spans="1:33" x14ac:dyDescent="0.25">
      <c r="B7" s="85">
        <v>45034</v>
      </c>
      <c r="C7" s="17">
        <v>48</v>
      </c>
      <c r="E7" s="17" cm="1">
        <f t="array" ref="E7:F25">_xlfn.GROUPBY(IF(F3,_xlfn.HSTACK(YEAR(tblhry[Date]),"Qtr"&amp;ROUNDUP(MONTH(tblhry[Date])/3,0),TEXT(tblhry[Date],"mmm")),tblhry[Date]),
tblhry[Sales],
_xleta.SUM,,0)</f>
        <v>44305</v>
      </c>
      <c r="F7" s="17">
        <v>55</v>
      </c>
      <c r="L7" s="17" cm="1">
        <f t="array" ref="L7:N25">_xlfn.HSTACK(YEAR(tblhry[Date]),"Qtr"&amp;ROUNDUP(MONTH(tblhry[Date])/3,0),TEXT(tblhry[Date],"mmm"))</f>
        <v>2023</v>
      </c>
      <c r="M7" s="17" t="str">
        <v>Qtr2</v>
      </c>
      <c r="N7" s="17" t="str">
        <v>Apr</v>
      </c>
    </row>
    <row r="8" spans="1:33" x14ac:dyDescent="0.25">
      <c r="B8" s="85">
        <v>44454</v>
      </c>
      <c r="C8" s="17">
        <v>47</v>
      </c>
      <c r="E8" s="17">
        <v>44442</v>
      </c>
      <c r="F8" s="17">
        <v>35</v>
      </c>
      <c r="L8" s="17">
        <v>2021</v>
      </c>
      <c r="M8" s="17" t="str">
        <v>Qtr3</v>
      </c>
      <c r="N8" s="17" t="str">
        <v>Sep</v>
      </c>
    </row>
    <row r="9" spans="1:33" x14ac:dyDescent="0.25">
      <c r="B9" s="85">
        <v>44656</v>
      </c>
      <c r="C9" s="17">
        <v>48</v>
      </c>
      <c r="E9" s="17">
        <v>44454</v>
      </c>
      <c r="F9" s="17">
        <v>47</v>
      </c>
      <c r="L9" s="17">
        <v>2022</v>
      </c>
      <c r="M9" s="17" t="str">
        <v>Qtr2</v>
      </c>
      <c r="N9" s="17" t="str">
        <v>Apr</v>
      </c>
    </row>
    <row r="10" spans="1:33" x14ac:dyDescent="0.25">
      <c r="B10" s="85">
        <v>44804</v>
      </c>
      <c r="C10" s="17">
        <v>21</v>
      </c>
      <c r="E10" s="17">
        <v>44525</v>
      </c>
      <c r="F10" s="17">
        <v>56</v>
      </c>
      <c r="L10" s="17">
        <v>2022</v>
      </c>
      <c r="M10" s="17" t="str">
        <v>Qtr3</v>
      </c>
      <c r="N10" s="17" t="str">
        <v>Aug</v>
      </c>
    </row>
    <row r="11" spans="1:33" x14ac:dyDescent="0.25">
      <c r="B11" s="85">
        <v>44701</v>
      </c>
      <c r="C11" s="17">
        <v>36</v>
      </c>
      <c r="E11" s="17">
        <v>44567</v>
      </c>
      <c r="F11" s="17">
        <v>43</v>
      </c>
      <c r="L11" s="17">
        <v>2022</v>
      </c>
      <c r="M11" s="17" t="str">
        <v>Qtr2</v>
      </c>
      <c r="N11" s="17" t="str">
        <v>May</v>
      </c>
    </row>
    <row r="12" spans="1:33" x14ac:dyDescent="0.25">
      <c r="B12" s="85">
        <v>44525</v>
      </c>
      <c r="C12" s="17">
        <v>56</v>
      </c>
      <c r="E12" s="17">
        <v>44572</v>
      </c>
      <c r="F12" s="17">
        <v>57</v>
      </c>
      <c r="L12" s="17">
        <v>2021</v>
      </c>
      <c r="M12" s="17" t="str">
        <v>Qtr4</v>
      </c>
      <c r="N12" s="17" t="str">
        <v>Nov</v>
      </c>
    </row>
    <row r="13" spans="1:33" x14ac:dyDescent="0.25">
      <c r="B13" s="85">
        <v>44572</v>
      </c>
      <c r="C13" s="17">
        <v>57</v>
      </c>
      <c r="E13" s="17">
        <v>44656</v>
      </c>
      <c r="F13" s="17">
        <v>48</v>
      </c>
      <c r="L13" s="17">
        <v>2022</v>
      </c>
      <c r="M13" s="17" t="str">
        <v>Qtr1</v>
      </c>
      <c r="N13" s="17" t="str">
        <v>Jan</v>
      </c>
    </row>
    <row r="14" spans="1:33" x14ac:dyDescent="0.25">
      <c r="B14" s="85">
        <v>44684</v>
      </c>
      <c r="C14" s="17">
        <v>34</v>
      </c>
      <c r="E14" s="17">
        <v>44684</v>
      </c>
      <c r="F14" s="17">
        <v>34</v>
      </c>
      <c r="L14" s="17">
        <v>2022</v>
      </c>
      <c r="M14" s="17" t="str">
        <v>Qtr2</v>
      </c>
      <c r="N14" s="17" t="str">
        <v>May</v>
      </c>
    </row>
    <row r="15" spans="1:33" x14ac:dyDescent="0.25">
      <c r="B15" s="85">
        <v>44305</v>
      </c>
      <c r="C15" s="17">
        <v>55</v>
      </c>
      <c r="E15" s="17">
        <v>44701</v>
      </c>
      <c r="F15" s="17">
        <v>36</v>
      </c>
      <c r="L15" s="17">
        <v>2021</v>
      </c>
      <c r="M15" s="17" t="str">
        <v>Qtr2</v>
      </c>
      <c r="N15" s="17" t="str">
        <v>Apr</v>
      </c>
    </row>
    <row r="16" spans="1:33" x14ac:dyDescent="0.25">
      <c r="B16" s="85">
        <v>44567</v>
      </c>
      <c r="C16" s="17">
        <v>43</v>
      </c>
      <c r="E16" s="17">
        <v>44711</v>
      </c>
      <c r="F16" s="17">
        <v>55</v>
      </c>
      <c r="L16" s="17">
        <v>2022</v>
      </c>
      <c r="M16" s="17" t="str">
        <v>Qtr1</v>
      </c>
      <c r="N16" s="17" t="str">
        <v>Jan</v>
      </c>
    </row>
    <row r="17" spans="2:14" x14ac:dyDescent="0.25">
      <c r="B17" s="85">
        <v>45127</v>
      </c>
      <c r="C17" s="17">
        <v>23</v>
      </c>
      <c r="E17" s="17">
        <v>44724</v>
      </c>
      <c r="F17" s="17">
        <v>37</v>
      </c>
      <c r="L17" s="17">
        <v>2023</v>
      </c>
      <c r="M17" s="17" t="str">
        <v>Qtr3</v>
      </c>
      <c r="N17" s="17" t="str">
        <v>Jul</v>
      </c>
    </row>
    <row r="18" spans="2:14" x14ac:dyDescent="0.25">
      <c r="B18" s="85">
        <v>44711</v>
      </c>
      <c r="C18" s="17">
        <v>55</v>
      </c>
      <c r="E18" s="17">
        <v>44804</v>
      </c>
      <c r="F18" s="17">
        <v>21</v>
      </c>
      <c r="K18"/>
      <c r="L18">
        <v>2022</v>
      </c>
      <c r="M18" s="17" t="str">
        <v>Qtr2</v>
      </c>
      <c r="N18" s="17" t="str">
        <v>May</v>
      </c>
    </row>
    <row r="19" spans="2:14" x14ac:dyDescent="0.25">
      <c r="B19" s="85">
        <v>45232</v>
      </c>
      <c r="C19" s="17">
        <v>54</v>
      </c>
      <c r="E19" s="17">
        <v>45009</v>
      </c>
      <c r="F19" s="17">
        <v>53</v>
      </c>
      <c r="K19"/>
      <c r="L19">
        <v>2023</v>
      </c>
      <c r="M19" s="17" t="str">
        <v>Qtr4</v>
      </c>
      <c r="N19" s="17" t="str">
        <v>Nov</v>
      </c>
    </row>
    <row r="20" spans="2:14" x14ac:dyDescent="0.25">
      <c r="B20" s="85">
        <v>45290</v>
      </c>
      <c r="C20" s="17">
        <v>28</v>
      </c>
      <c r="E20" s="17">
        <v>45034</v>
      </c>
      <c r="F20" s="17">
        <v>48</v>
      </c>
      <c r="K20"/>
      <c r="L20">
        <v>2023</v>
      </c>
      <c r="M20" s="17" t="str">
        <v>Qtr4</v>
      </c>
      <c r="N20" s="17" t="str">
        <v>Dec</v>
      </c>
    </row>
    <row r="21" spans="2:14" x14ac:dyDescent="0.25">
      <c r="B21" s="85">
        <v>45185</v>
      </c>
      <c r="C21" s="17">
        <v>52</v>
      </c>
      <c r="E21" s="17">
        <v>45052</v>
      </c>
      <c r="F21" s="17">
        <v>54</v>
      </c>
      <c r="K21"/>
      <c r="L21">
        <v>2023</v>
      </c>
      <c r="M21" s="17" t="str">
        <v>Qtr3</v>
      </c>
      <c r="N21" s="17" t="str">
        <v>Sep</v>
      </c>
    </row>
    <row r="22" spans="2:14" x14ac:dyDescent="0.25">
      <c r="B22" s="85">
        <v>45052</v>
      </c>
      <c r="C22" s="17">
        <v>54</v>
      </c>
      <c r="E22" s="67">
        <v>45127</v>
      </c>
      <c r="F22" s="17">
        <v>23</v>
      </c>
      <c r="K22"/>
      <c r="L22">
        <v>2023</v>
      </c>
      <c r="M22" s="17" t="str">
        <v>Qtr2</v>
      </c>
      <c r="N22" s="17" t="str">
        <v>May</v>
      </c>
    </row>
    <row r="23" spans="2:14" x14ac:dyDescent="0.25">
      <c r="B23" s="85">
        <v>44442</v>
      </c>
      <c r="C23" s="17">
        <v>35</v>
      </c>
      <c r="E23" s="67">
        <v>45185</v>
      </c>
      <c r="F23" s="17">
        <v>52</v>
      </c>
      <c r="K23"/>
      <c r="L23">
        <v>2021</v>
      </c>
      <c r="M23" s="17" t="str">
        <v>Qtr3</v>
      </c>
      <c r="N23" s="17" t="str">
        <v>Sep</v>
      </c>
    </row>
    <row r="24" spans="2:14" x14ac:dyDescent="0.25">
      <c r="B24" s="85">
        <v>44724</v>
      </c>
      <c r="C24" s="17">
        <v>37</v>
      </c>
      <c r="E24" s="67">
        <v>45232</v>
      </c>
      <c r="F24" s="17">
        <v>54</v>
      </c>
      <c r="K24"/>
      <c r="L24">
        <v>2022</v>
      </c>
      <c r="M24" s="17" t="str">
        <v>Qtr2</v>
      </c>
      <c r="N24" s="17" t="str">
        <v>Jun</v>
      </c>
    </row>
    <row r="25" spans="2:14" x14ac:dyDescent="0.25">
      <c r="B25" s="85">
        <v>45009</v>
      </c>
      <c r="C25" s="17">
        <v>53</v>
      </c>
      <c r="E25" s="17">
        <v>45290</v>
      </c>
      <c r="F25" s="17">
        <v>28</v>
      </c>
      <c r="K25"/>
      <c r="L25">
        <v>2023</v>
      </c>
      <c r="M25" s="17" t="str">
        <v>Qtr1</v>
      </c>
      <c r="N25" s="17" t="str">
        <v>Mar</v>
      </c>
    </row>
    <row r="26" spans="2:14" x14ac:dyDescent="0.25">
      <c r="K26"/>
      <c r="L26"/>
    </row>
    <row r="27" spans="2:14" x14ac:dyDescent="0.25">
      <c r="K27"/>
      <c r="L27"/>
    </row>
    <row r="28" spans="2:14" x14ac:dyDescent="0.25">
      <c r="K28"/>
      <c r="L28"/>
    </row>
    <row r="29" spans="2:14" x14ac:dyDescent="0.25">
      <c r="K29"/>
      <c r="L29"/>
    </row>
    <row r="30" spans="2:14" x14ac:dyDescent="0.25">
      <c r="K30"/>
      <c r="L30"/>
    </row>
    <row r="31" spans="2:14" x14ac:dyDescent="0.25">
      <c r="K31"/>
      <c r="L31"/>
    </row>
    <row r="32" spans="2:14" x14ac:dyDescent="0.25">
      <c r="K32"/>
      <c r="L32"/>
    </row>
    <row r="33" spans="11:12" x14ac:dyDescent="0.25">
      <c r="K33"/>
      <c r="L33"/>
    </row>
    <row r="34" spans="11:12" x14ac:dyDescent="0.25">
      <c r="K34"/>
      <c r="L34"/>
    </row>
    <row r="35" spans="11:12" x14ac:dyDescent="0.25">
      <c r="K35"/>
      <c r="L35"/>
    </row>
  </sheetData>
  <conditionalFormatting sqref="E6:E31">
    <cfRule type="expression" dxfId="5" priority="1">
      <formula>$F$3</formula>
    </cfRule>
    <cfRule type="expression" dxfId="4" priority="2">
      <formula>NOT($F$3)</formula>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C3BF-8FCF-4C7C-95AF-789F066E177A}">
  <sheetPr codeName="Sheet10">
    <tabColor rgb="FFFF0000"/>
  </sheetPr>
  <dimension ref="A1:AH394"/>
  <sheetViews>
    <sheetView showGridLines="0" topLeftCell="A3" workbookViewId="0">
      <selection activeCell="F13" sqref="F13"/>
    </sheetView>
  </sheetViews>
  <sheetFormatPr baseColWidth="10" defaultColWidth="8.83203125" defaultRowHeight="19" x14ac:dyDescent="0.25"/>
  <cols>
    <col min="1" max="1" width="4.5" style="17" customWidth="1"/>
    <col min="2" max="2" width="11" style="17" bestFit="1" customWidth="1"/>
    <col min="3" max="3" width="12.1640625" style="17" customWidth="1"/>
    <col min="4" max="4" width="13.33203125" style="17" customWidth="1"/>
    <col min="5" max="5" width="13.5" style="17" customWidth="1"/>
    <col min="6" max="6" width="18.83203125" style="17" customWidth="1"/>
    <col min="7" max="7" width="17.83203125" style="17" customWidth="1"/>
    <col min="8" max="8" width="11.33203125" style="17" customWidth="1"/>
    <col min="9" max="9" width="9" style="17" bestFit="1" customWidth="1"/>
    <col min="10" max="10" width="8.83203125" style="17"/>
    <col min="11" max="11" width="10.5" style="17" customWidth="1"/>
    <col min="12" max="12" width="12.33203125" style="17" customWidth="1"/>
    <col min="13" max="13" width="13.33203125" style="17" customWidth="1"/>
    <col min="14" max="14" width="14" style="17" customWidth="1"/>
    <col min="15" max="17" width="8.83203125" style="17"/>
    <col min="18" max="18" width="14.5" style="17" customWidth="1"/>
    <col min="19" max="21" width="8.83203125" style="17"/>
    <col min="22" max="22" width="9" style="17" bestFit="1" customWidth="1"/>
    <col min="23" max="16384" width="8.83203125" style="17"/>
  </cols>
  <sheetData>
    <row r="1" spans="1:34" customFormat="1" ht="34" x14ac:dyDescent="0.4">
      <c r="A1" s="36" t="s">
        <v>138</v>
      </c>
      <c r="B1" s="37"/>
      <c r="C1" s="37"/>
      <c r="D1" s="37"/>
      <c r="E1" s="36"/>
      <c r="F1" s="36"/>
      <c r="G1" s="38"/>
      <c r="H1" s="38"/>
      <c r="I1" s="38"/>
      <c r="J1" s="65" t="s">
        <v>228</v>
      </c>
      <c r="K1" s="38"/>
      <c r="L1" s="38"/>
      <c r="M1" s="38"/>
      <c r="N1" s="38"/>
      <c r="O1" s="38"/>
      <c r="P1" s="38"/>
      <c r="Q1" s="38"/>
      <c r="R1" s="38"/>
      <c r="S1" s="38"/>
      <c r="T1" s="38"/>
      <c r="U1" s="38"/>
      <c r="V1" s="38"/>
      <c r="W1" s="38"/>
      <c r="X1" s="38"/>
      <c r="Y1" s="38"/>
      <c r="Z1" s="38"/>
      <c r="AA1" s="38"/>
      <c r="AB1" s="38"/>
      <c r="AC1" s="38"/>
      <c r="AD1" s="38"/>
      <c r="AE1" s="38"/>
      <c r="AF1" s="38"/>
      <c r="AG1" s="38"/>
      <c r="AH1" s="38"/>
    </row>
    <row r="3" spans="1:34" x14ac:dyDescent="0.25">
      <c r="B3" s="42" t="s">
        <v>10</v>
      </c>
      <c r="C3" s="42" t="s">
        <v>55</v>
      </c>
      <c r="D3" s="42" t="s">
        <v>11</v>
      </c>
      <c r="E3" s="42" t="s">
        <v>160</v>
      </c>
      <c r="F3" s="42" t="s">
        <v>58</v>
      </c>
      <c r="G3" s="44" t="s">
        <v>56</v>
      </c>
      <c r="H3" s="42" t="s">
        <v>57</v>
      </c>
      <c r="I3" s="42" t="s">
        <v>12</v>
      </c>
      <c r="L3" s="56" t="s">
        <v>58</v>
      </c>
    </row>
    <row r="4" spans="1:34" x14ac:dyDescent="0.25">
      <c r="B4" s="67">
        <v>44200</v>
      </c>
      <c r="C4" s="17" t="s">
        <v>82</v>
      </c>
      <c r="D4" s="17" t="s">
        <v>59</v>
      </c>
      <c r="E4" s="17" t="s">
        <v>30</v>
      </c>
      <c r="F4" s="17" t="s">
        <v>62</v>
      </c>
      <c r="G4" s="46" t="s">
        <v>76</v>
      </c>
      <c r="H4" s="46">
        <v>25</v>
      </c>
      <c r="I4" s="17">
        <v>20</v>
      </c>
      <c r="K4"/>
      <c r="L4" s="17" t="str" cm="1">
        <f t="array" ref="L4:L8">_xlfn._xlws.SORT(_xlfn.UNIQUE(tblchk[Continent]))</f>
        <v>Africa</v>
      </c>
    </row>
    <row r="5" spans="1:34" x14ac:dyDescent="0.25">
      <c r="B5" s="67">
        <v>44201</v>
      </c>
      <c r="C5" s="17" t="s">
        <v>83</v>
      </c>
      <c r="D5" s="17" t="s">
        <v>60</v>
      </c>
      <c r="E5" s="17" t="s">
        <v>161</v>
      </c>
      <c r="F5" s="17" t="s">
        <v>63</v>
      </c>
      <c r="G5" s="46" t="s">
        <v>80</v>
      </c>
      <c r="H5" s="46">
        <v>10</v>
      </c>
      <c r="I5" s="17">
        <v>19</v>
      </c>
      <c r="K5"/>
      <c r="L5" s="17" t="str">
        <v>Asia</v>
      </c>
    </row>
    <row r="6" spans="1:34" x14ac:dyDescent="0.25">
      <c r="B6" s="67">
        <v>44204</v>
      </c>
      <c r="C6" s="17" t="s">
        <v>84</v>
      </c>
      <c r="D6" s="17" t="s">
        <v>13</v>
      </c>
      <c r="E6" s="17" t="s">
        <v>28</v>
      </c>
      <c r="F6" s="17" t="s">
        <v>63</v>
      </c>
      <c r="G6" s="46" t="s">
        <v>75</v>
      </c>
      <c r="H6" s="46">
        <v>30</v>
      </c>
      <c r="I6" s="17">
        <v>12</v>
      </c>
      <c r="K6"/>
      <c r="L6" s="17" t="str">
        <v>Europe</v>
      </c>
    </row>
    <row r="7" spans="1:34" x14ac:dyDescent="0.25">
      <c r="B7" s="67">
        <v>44210</v>
      </c>
      <c r="C7" s="17" t="s">
        <v>82</v>
      </c>
      <c r="D7" s="17" t="s">
        <v>59</v>
      </c>
      <c r="E7" s="17" t="s">
        <v>30</v>
      </c>
      <c r="F7" s="17" t="s">
        <v>62</v>
      </c>
      <c r="G7" s="46" t="s">
        <v>81</v>
      </c>
      <c r="H7" s="46">
        <v>15</v>
      </c>
      <c r="I7" s="17">
        <v>15</v>
      </c>
      <c r="K7"/>
      <c r="L7" s="17" t="str">
        <v>North America</v>
      </c>
    </row>
    <row r="8" spans="1:34" x14ac:dyDescent="0.25">
      <c r="B8" s="67">
        <v>44211</v>
      </c>
      <c r="C8" s="17" t="s">
        <v>85</v>
      </c>
      <c r="D8" s="17" t="s">
        <v>71</v>
      </c>
      <c r="E8" s="17" t="s">
        <v>162</v>
      </c>
      <c r="F8" s="17" t="s">
        <v>67</v>
      </c>
      <c r="G8" s="46" t="s">
        <v>80</v>
      </c>
      <c r="H8" s="46">
        <v>20</v>
      </c>
      <c r="I8" s="17">
        <v>19</v>
      </c>
      <c r="K8"/>
      <c r="L8" s="17" t="str">
        <v>South America</v>
      </c>
    </row>
    <row r="9" spans="1:34" x14ac:dyDescent="0.25">
      <c r="B9" s="67">
        <v>44212</v>
      </c>
      <c r="C9" s="17" t="s">
        <v>84</v>
      </c>
      <c r="D9" s="17" t="s">
        <v>13</v>
      </c>
      <c r="E9" s="17" t="s">
        <v>28</v>
      </c>
      <c r="F9" s="17" t="s">
        <v>63</v>
      </c>
      <c r="G9" s="46" t="s">
        <v>81</v>
      </c>
      <c r="H9" s="46">
        <v>15</v>
      </c>
      <c r="I9" s="17">
        <v>10</v>
      </c>
      <c r="K9"/>
    </row>
    <row r="10" spans="1:34" x14ac:dyDescent="0.25">
      <c r="B10" s="67">
        <v>44215</v>
      </c>
      <c r="C10" s="17" t="s">
        <v>82</v>
      </c>
      <c r="D10" s="17" t="s">
        <v>71</v>
      </c>
      <c r="E10" s="17" t="s">
        <v>162</v>
      </c>
      <c r="F10" s="17" t="s">
        <v>67</v>
      </c>
      <c r="G10" s="46" t="s">
        <v>80</v>
      </c>
      <c r="H10" s="46">
        <v>25</v>
      </c>
      <c r="I10" s="17">
        <v>20</v>
      </c>
      <c r="K10"/>
    </row>
    <row r="11" spans="1:34" x14ac:dyDescent="0.25">
      <c r="B11" s="67">
        <v>44219</v>
      </c>
      <c r="C11" s="17" t="s">
        <v>86</v>
      </c>
      <c r="D11" s="17" t="s">
        <v>70</v>
      </c>
      <c r="E11" s="17" t="s">
        <v>162</v>
      </c>
      <c r="F11" s="17" t="s">
        <v>67</v>
      </c>
      <c r="G11" s="46" t="s">
        <v>81</v>
      </c>
      <c r="H11" s="46">
        <v>25</v>
      </c>
      <c r="I11" s="17">
        <v>18</v>
      </c>
      <c r="K11" s="17" t="str" cm="1">
        <f t="array" ref="K11:T20">IFERROR(_xlfn.PIVOTBY(
tblchk[Sales Rep],
tblchk[Country],
tblchk[Quantity],_xleta.SUM,0,1,,,,),"")</f>
        <v/>
      </c>
      <c r="L11" s="17" t="str">
        <v>Brazil</v>
      </c>
      <c r="M11" s="17" t="str">
        <v>France</v>
      </c>
      <c r="N11" s="17" t="str">
        <v>Germany</v>
      </c>
      <c r="O11" s="17" t="str">
        <v>Italy</v>
      </c>
      <c r="P11" s="17" t="str">
        <v>Japan</v>
      </c>
      <c r="Q11" s="17" t="str">
        <v>Nigeria</v>
      </c>
      <c r="R11" s="17" t="str">
        <v>United Kingdom</v>
      </c>
      <c r="S11" s="17" t="str">
        <v>United States</v>
      </c>
      <c r="T11" s="17" t="str">
        <v>Total</v>
      </c>
    </row>
    <row r="12" spans="1:34" x14ac:dyDescent="0.25">
      <c r="B12" s="67">
        <v>44222</v>
      </c>
      <c r="C12" s="17" t="s">
        <v>85</v>
      </c>
      <c r="D12" s="17" t="s">
        <v>13</v>
      </c>
      <c r="E12" s="17" t="s">
        <v>28</v>
      </c>
      <c r="F12" s="17" t="s">
        <v>63</v>
      </c>
      <c r="G12" s="46" t="s">
        <v>77</v>
      </c>
      <c r="H12" s="46">
        <v>0</v>
      </c>
      <c r="I12" s="17">
        <v>13</v>
      </c>
      <c r="K12" s="17" t="str">
        <v>Alex</v>
      </c>
      <c r="L12" s="17">
        <v>45</v>
      </c>
      <c r="M12" s="17">
        <v>5</v>
      </c>
      <c r="N12" s="17">
        <v>60</v>
      </c>
      <c r="O12" s="17">
        <v>120</v>
      </c>
      <c r="P12" s="17">
        <v>100</v>
      </c>
      <c r="Q12" s="17">
        <v>85</v>
      </c>
      <c r="R12" s="17">
        <v>55</v>
      </c>
      <c r="S12" s="17">
        <v>305</v>
      </c>
      <c r="T12" s="17">
        <v>775</v>
      </c>
    </row>
    <row r="13" spans="1:34" x14ac:dyDescent="0.25">
      <c r="B13" s="67">
        <v>44223</v>
      </c>
      <c r="C13" s="17" t="s">
        <v>87</v>
      </c>
      <c r="D13" s="17" t="s">
        <v>15</v>
      </c>
      <c r="E13" s="17" t="s">
        <v>161</v>
      </c>
      <c r="F13" s="17" t="s">
        <v>63</v>
      </c>
      <c r="G13" s="46" t="s">
        <v>78</v>
      </c>
      <c r="H13" s="46">
        <v>10</v>
      </c>
      <c r="I13" s="17">
        <v>18</v>
      </c>
      <c r="K13" s="17" t="str">
        <v>Barbie</v>
      </c>
      <c r="L13" s="17">
        <v>85</v>
      </c>
      <c r="M13" s="17">
        <v>75</v>
      </c>
      <c r="N13" s="17">
        <v>45</v>
      </c>
      <c r="O13" s="17">
        <v>135</v>
      </c>
      <c r="P13" s="17">
        <v>45</v>
      </c>
      <c r="Q13" s="17">
        <v>105</v>
      </c>
      <c r="R13" s="17">
        <v>145</v>
      </c>
      <c r="S13" s="17">
        <v>170</v>
      </c>
      <c r="T13" s="17">
        <v>805</v>
      </c>
    </row>
    <row r="14" spans="1:34" x14ac:dyDescent="0.25">
      <c r="B14" s="67">
        <v>44226</v>
      </c>
      <c r="C14" s="17" t="s">
        <v>85</v>
      </c>
      <c r="D14" s="17" t="s">
        <v>64</v>
      </c>
      <c r="E14" s="17" t="s">
        <v>164</v>
      </c>
      <c r="F14" s="17" t="s">
        <v>65</v>
      </c>
      <c r="G14" s="46" t="s">
        <v>79</v>
      </c>
      <c r="H14" s="46">
        <v>5</v>
      </c>
      <c r="I14" s="17">
        <v>12</v>
      </c>
      <c r="K14" s="17" t="str">
        <v>Charlie</v>
      </c>
      <c r="L14" s="17">
        <v>80</v>
      </c>
      <c r="M14" s="17">
        <v>20</v>
      </c>
      <c r="N14" s="17">
        <v>45</v>
      </c>
      <c r="O14" s="17">
        <v>20</v>
      </c>
      <c r="P14" s="17">
        <v>60</v>
      </c>
      <c r="Q14" s="17">
        <v>95</v>
      </c>
      <c r="R14" s="17">
        <v>75</v>
      </c>
      <c r="S14" s="17">
        <v>105</v>
      </c>
      <c r="T14" s="17">
        <v>500</v>
      </c>
    </row>
    <row r="15" spans="1:34" x14ac:dyDescent="0.25">
      <c r="B15" s="67">
        <v>44226</v>
      </c>
      <c r="C15" s="17" t="s">
        <v>88</v>
      </c>
      <c r="D15" s="17" t="s">
        <v>43</v>
      </c>
      <c r="E15" s="17" t="s">
        <v>163</v>
      </c>
      <c r="F15" s="17" t="s">
        <v>63</v>
      </c>
      <c r="G15" s="46" t="s">
        <v>77</v>
      </c>
      <c r="H15" s="46">
        <v>20</v>
      </c>
      <c r="I15" s="17">
        <v>18</v>
      </c>
      <c r="K15" s="17" t="str">
        <v>Debra</v>
      </c>
      <c r="L15" s="17">
        <v>105</v>
      </c>
      <c r="M15" s="17" t="str">
        <v/>
      </c>
      <c r="N15" s="17" t="str">
        <v/>
      </c>
      <c r="O15" s="17">
        <v>55</v>
      </c>
      <c r="P15" s="17">
        <v>40</v>
      </c>
      <c r="Q15" s="17">
        <v>165</v>
      </c>
      <c r="R15" s="17">
        <v>150</v>
      </c>
      <c r="S15" s="17">
        <v>165</v>
      </c>
      <c r="T15" s="17">
        <v>680</v>
      </c>
    </row>
    <row r="16" spans="1:34" x14ac:dyDescent="0.25">
      <c r="B16" s="67">
        <v>44230</v>
      </c>
      <c r="C16" s="17" t="s">
        <v>88</v>
      </c>
      <c r="D16" s="17" t="s">
        <v>13</v>
      </c>
      <c r="E16" s="17" t="s">
        <v>28</v>
      </c>
      <c r="F16" s="17" t="s">
        <v>63</v>
      </c>
      <c r="G16" s="46" t="s">
        <v>77</v>
      </c>
      <c r="H16" s="46">
        <v>5</v>
      </c>
      <c r="I16" s="17">
        <v>15</v>
      </c>
      <c r="K16" s="17" t="str">
        <v>Eugene</v>
      </c>
      <c r="L16" s="17">
        <v>25</v>
      </c>
      <c r="M16" s="17">
        <v>5</v>
      </c>
      <c r="N16" s="17">
        <v>0</v>
      </c>
      <c r="O16" s="17">
        <v>140</v>
      </c>
      <c r="P16" s="17">
        <v>210</v>
      </c>
      <c r="Q16" s="17">
        <v>125</v>
      </c>
      <c r="R16" s="17">
        <v>150</v>
      </c>
      <c r="S16" s="17">
        <v>155</v>
      </c>
      <c r="T16" s="17">
        <v>810</v>
      </c>
    </row>
    <row r="17" spans="2:20" x14ac:dyDescent="0.25">
      <c r="B17" s="67">
        <v>44230</v>
      </c>
      <c r="C17" s="17" t="s">
        <v>86</v>
      </c>
      <c r="D17" s="17" t="s">
        <v>71</v>
      </c>
      <c r="E17" s="17" t="s">
        <v>162</v>
      </c>
      <c r="F17" s="17" t="s">
        <v>67</v>
      </c>
      <c r="G17" s="46" t="s">
        <v>75</v>
      </c>
      <c r="H17" s="46">
        <v>10</v>
      </c>
      <c r="I17" s="17">
        <v>14</v>
      </c>
      <c r="K17" s="17" t="str">
        <v>Felix</v>
      </c>
      <c r="L17" s="17">
        <v>80</v>
      </c>
      <c r="M17" s="17">
        <v>25</v>
      </c>
      <c r="N17" s="17">
        <v>55</v>
      </c>
      <c r="O17" s="17">
        <v>185</v>
      </c>
      <c r="P17" s="17">
        <v>40</v>
      </c>
      <c r="Q17" s="17">
        <v>110</v>
      </c>
      <c r="R17" s="17">
        <v>110</v>
      </c>
      <c r="S17" s="17">
        <v>270</v>
      </c>
      <c r="T17" s="17">
        <v>875</v>
      </c>
    </row>
    <row r="18" spans="2:20" x14ac:dyDescent="0.25">
      <c r="B18" s="67">
        <v>44243</v>
      </c>
      <c r="C18" s="17" t="s">
        <v>87</v>
      </c>
      <c r="D18" s="17" t="s">
        <v>60</v>
      </c>
      <c r="E18" s="17" t="s">
        <v>161</v>
      </c>
      <c r="F18" s="17" t="s">
        <v>63</v>
      </c>
      <c r="G18" s="46" t="s">
        <v>81</v>
      </c>
      <c r="H18" s="46">
        <v>15</v>
      </c>
      <c r="I18" s="17">
        <v>16</v>
      </c>
      <c r="K18" s="17" t="str">
        <v>Godwin</v>
      </c>
      <c r="L18" s="17">
        <v>145</v>
      </c>
      <c r="M18" s="17">
        <v>20</v>
      </c>
      <c r="N18" s="17">
        <v>60</v>
      </c>
      <c r="O18" s="17">
        <v>75</v>
      </c>
      <c r="P18" s="17">
        <v>55</v>
      </c>
      <c r="Q18" s="17">
        <v>50</v>
      </c>
      <c r="R18" s="17">
        <v>105</v>
      </c>
      <c r="S18" s="17">
        <v>200</v>
      </c>
      <c r="T18" s="17">
        <v>710</v>
      </c>
    </row>
    <row r="19" spans="2:20" x14ac:dyDescent="0.25">
      <c r="B19" s="67">
        <v>44243</v>
      </c>
      <c r="C19" s="17" t="s">
        <v>83</v>
      </c>
      <c r="D19" s="17" t="s">
        <v>13</v>
      </c>
      <c r="E19" s="17" t="s">
        <v>28</v>
      </c>
      <c r="F19" s="17" t="s">
        <v>63</v>
      </c>
      <c r="G19" s="46" t="s">
        <v>77</v>
      </c>
      <c r="H19" s="46">
        <v>25</v>
      </c>
      <c r="I19" s="17">
        <v>14</v>
      </c>
      <c r="K19" s="17" t="str">
        <v>Hannah</v>
      </c>
      <c r="L19" s="17">
        <v>30</v>
      </c>
      <c r="M19" s="17">
        <v>35</v>
      </c>
      <c r="N19" s="17">
        <v>45</v>
      </c>
      <c r="O19" s="17">
        <v>135</v>
      </c>
      <c r="P19" s="17">
        <v>95</v>
      </c>
      <c r="Q19" s="17">
        <v>165</v>
      </c>
      <c r="R19" s="17">
        <v>160</v>
      </c>
      <c r="S19" s="17">
        <v>190</v>
      </c>
      <c r="T19" s="17">
        <v>855</v>
      </c>
    </row>
    <row r="20" spans="2:20" x14ac:dyDescent="0.25">
      <c r="B20" s="67">
        <v>44245</v>
      </c>
      <c r="C20" s="17" t="s">
        <v>86</v>
      </c>
      <c r="D20" s="17" t="s">
        <v>71</v>
      </c>
      <c r="E20" s="17" t="s">
        <v>162</v>
      </c>
      <c r="F20" s="17" t="s">
        <v>67</v>
      </c>
      <c r="G20" s="46" t="s">
        <v>81</v>
      </c>
      <c r="H20" s="46">
        <v>10</v>
      </c>
      <c r="I20" s="17">
        <v>12</v>
      </c>
      <c r="K20" s="17" t="str">
        <v>Total</v>
      </c>
      <c r="L20" s="17">
        <v>595</v>
      </c>
      <c r="M20" s="17">
        <v>185</v>
      </c>
      <c r="N20" s="17">
        <v>310</v>
      </c>
      <c r="O20" s="17">
        <v>865</v>
      </c>
      <c r="P20" s="17">
        <v>645</v>
      </c>
      <c r="Q20" s="17">
        <v>900</v>
      </c>
      <c r="R20" s="17">
        <v>950</v>
      </c>
      <c r="S20" s="17">
        <v>1560</v>
      </c>
      <c r="T20" s="17">
        <v>6010</v>
      </c>
    </row>
    <row r="21" spans="2:20" x14ac:dyDescent="0.25">
      <c r="B21" s="67">
        <v>44246</v>
      </c>
      <c r="C21" s="17" t="s">
        <v>84</v>
      </c>
      <c r="D21" s="17" t="s">
        <v>64</v>
      </c>
      <c r="E21" s="17" t="s">
        <v>164</v>
      </c>
      <c r="F21" s="17" t="s">
        <v>65</v>
      </c>
      <c r="G21" s="46" t="s">
        <v>79</v>
      </c>
      <c r="H21" s="46">
        <v>15</v>
      </c>
      <c r="I21" s="17">
        <v>3</v>
      </c>
    </row>
    <row r="22" spans="2:20" x14ac:dyDescent="0.25">
      <c r="B22" s="67">
        <v>44246</v>
      </c>
      <c r="C22" s="17" t="s">
        <v>87</v>
      </c>
      <c r="D22" s="17" t="s">
        <v>17</v>
      </c>
      <c r="E22" s="17" t="s">
        <v>27</v>
      </c>
      <c r="F22" s="17" t="s">
        <v>61</v>
      </c>
      <c r="G22" s="46" t="s">
        <v>76</v>
      </c>
      <c r="H22" s="46">
        <v>25</v>
      </c>
      <c r="I22" s="17">
        <v>5</v>
      </c>
    </row>
    <row r="23" spans="2:20" x14ac:dyDescent="0.25">
      <c r="B23" s="67">
        <v>44247</v>
      </c>
      <c r="C23" s="17" t="s">
        <v>82</v>
      </c>
      <c r="D23" s="17" t="s">
        <v>15</v>
      </c>
      <c r="E23" s="17" t="s">
        <v>161</v>
      </c>
      <c r="F23" s="17" t="s">
        <v>63</v>
      </c>
      <c r="G23" s="46" t="s">
        <v>76</v>
      </c>
      <c r="H23" s="46">
        <v>10</v>
      </c>
      <c r="I23" s="17">
        <v>16</v>
      </c>
    </row>
    <row r="24" spans="2:20" x14ac:dyDescent="0.25">
      <c r="B24" s="67">
        <v>44248</v>
      </c>
      <c r="C24" s="17" t="s">
        <v>88</v>
      </c>
      <c r="D24" s="17" t="s">
        <v>68</v>
      </c>
      <c r="E24" s="17" t="s">
        <v>162</v>
      </c>
      <c r="F24" s="17" t="s">
        <v>67</v>
      </c>
      <c r="G24" s="46" t="s">
        <v>76</v>
      </c>
      <c r="H24" s="46">
        <v>10</v>
      </c>
      <c r="I24" s="17">
        <v>12</v>
      </c>
    </row>
    <row r="25" spans="2:20" x14ac:dyDescent="0.25">
      <c r="B25" s="67">
        <v>44248</v>
      </c>
      <c r="C25" s="17" t="s">
        <v>82</v>
      </c>
      <c r="D25" s="17" t="s">
        <v>60</v>
      </c>
      <c r="E25" s="17" t="s">
        <v>161</v>
      </c>
      <c r="F25" s="17" t="s">
        <v>63</v>
      </c>
      <c r="G25" s="46" t="s">
        <v>80</v>
      </c>
      <c r="H25" s="46">
        <v>10</v>
      </c>
      <c r="I25" s="17">
        <v>2</v>
      </c>
    </row>
    <row r="26" spans="2:20" x14ac:dyDescent="0.25">
      <c r="B26" s="67">
        <v>44252</v>
      </c>
      <c r="C26" s="17" t="s">
        <v>86</v>
      </c>
      <c r="D26" s="17" t="s">
        <v>59</v>
      </c>
      <c r="E26" s="17" t="s">
        <v>30</v>
      </c>
      <c r="F26" s="17" t="s">
        <v>62</v>
      </c>
      <c r="G26" s="46" t="s">
        <v>81</v>
      </c>
      <c r="H26" s="46">
        <v>20</v>
      </c>
      <c r="I26" s="17">
        <v>14</v>
      </c>
    </row>
    <row r="27" spans="2:20" x14ac:dyDescent="0.25">
      <c r="B27" s="67">
        <v>44265</v>
      </c>
      <c r="C27" s="17" t="s">
        <v>85</v>
      </c>
      <c r="D27" s="17" t="s">
        <v>17</v>
      </c>
      <c r="E27" s="17" t="s">
        <v>27</v>
      </c>
      <c r="F27" s="17" t="s">
        <v>61</v>
      </c>
      <c r="G27" s="46" t="s">
        <v>72</v>
      </c>
      <c r="H27" s="46">
        <v>5</v>
      </c>
      <c r="I27" s="17">
        <v>17</v>
      </c>
    </row>
    <row r="28" spans="2:20" x14ac:dyDescent="0.25">
      <c r="B28" s="67">
        <v>44265</v>
      </c>
      <c r="C28" s="17" t="s">
        <v>87</v>
      </c>
      <c r="D28" s="17" t="s">
        <v>59</v>
      </c>
      <c r="E28" s="17" t="s">
        <v>30</v>
      </c>
      <c r="F28" s="17" t="s">
        <v>62</v>
      </c>
      <c r="G28" s="46" t="s">
        <v>75</v>
      </c>
      <c r="H28" s="46">
        <v>0</v>
      </c>
      <c r="I28" s="17">
        <v>12</v>
      </c>
    </row>
    <row r="29" spans="2:20" x14ac:dyDescent="0.25">
      <c r="B29" s="67">
        <v>44265</v>
      </c>
      <c r="C29" s="17" t="s">
        <v>88</v>
      </c>
      <c r="D29" s="17" t="s">
        <v>43</v>
      </c>
      <c r="E29" s="17" t="s">
        <v>163</v>
      </c>
      <c r="F29" s="17" t="s">
        <v>63</v>
      </c>
      <c r="G29" s="46" t="s">
        <v>73</v>
      </c>
      <c r="H29" s="46">
        <v>20</v>
      </c>
      <c r="I29" s="17">
        <v>4</v>
      </c>
    </row>
    <row r="30" spans="2:20" x14ac:dyDescent="0.25">
      <c r="B30" s="67">
        <v>44268</v>
      </c>
      <c r="C30" s="17" t="s">
        <v>84</v>
      </c>
      <c r="D30" s="17" t="s">
        <v>13</v>
      </c>
      <c r="E30" s="17" t="s">
        <v>28</v>
      </c>
      <c r="F30" s="17" t="s">
        <v>63</v>
      </c>
      <c r="G30" s="46" t="s">
        <v>72</v>
      </c>
      <c r="H30" s="46">
        <v>20</v>
      </c>
      <c r="I30" s="17">
        <v>8</v>
      </c>
    </row>
    <row r="31" spans="2:20" x14ac:dyDescent="0.25">
      <c r="B31" s="67">
        <v>44272</v>
      </c>
      <c r="C31" s="17" t="s">
        <v>89</v>
      </c>
      <c r="D31" s="17" t="s">
        <v>64</v>
      </c>
      <c r="E31" s="17" t="s">
        <v>164</v>
      </c>
      <c r="F31" s="17" t="s">
        <v>65</v>
      </c>
      <c r="G31" s="46" t="s">
        <v>73</v>
      </c>
      <c r="H31" s="46">
        <v>20</v>
      </c>
      <c r="I31" s="17">
        <v>11</v>
      </c>
    </row>
    <row r="32" spans="2:20" x14ac:dyDescent="0.25">
      <c r="B32" s="67">
        <v>44276</v>
      </c>
      <c r="C32" s="17" t="s">
        <v>84</v>
      </c>
      <c r="D32" s="17" t="s">
        <v>59</v>
      </c>
      <c r="E32" s="17" t="s">
        <v>30</v>
      </c>
      <c r="F32" s="17" t="s">
        <v>62</v>
      </c>
      <c r="G32" s="46" t="s">
        <v>80</v>
      </c>
      <c r="H32" s="46">
        <v>5</v>
      </c>
      <c r="I32" s="17">
        <v>13</v>
      </c>
    </row>
    <row r="33" spans="2:9" x14ac:dyDescent="0.25">
      <c r="B33" s="67">
        <v>44277</v>
      </c>
      <c r="C33" s="17" t="s">
        <v>85</v>
      </c>
      <c r="D33" s="17" t="s">
        <v>70</v>
      </c>
      <c r="E33" s="17" t="s">
        <v>162</v>
      </c>
      <c r="F33" s="17" t="s">
        <v>67</v>
      </c>
      <c r="G33" s="46" t="s">
        <v>75</v>
      </c>
      <c r="H33" s="46">
        <v>25</v>
      </c>
      <c r="I33" s="17">
        <v>20</v>
      </c>
    </row>
    <row r="34" spans="2:9" x14ac:dyDescent="0.25">
      <c r="B34" s="67">
        <v>44277</v>
      </c>
      <c r="C34" s="17" t="s">
        <v>88</v>
      </c>
      <c r="D34" s="17" t="s">
        <v>43</v>
      </c>
      <c r="E34" s="17" t="s">
        <v>163</v>
      </c>
      <c r="F34" s="17" t="s">
        <v>63</v>
      </c>
      <c r="G34" s="46" t="s">
        <v>79</v>
      </c>
      <c r="H34" s="46">
        <v>5</v>
      </c>
      <c r="I34" s="17">
        <v>20</v>
      </c>
    </row>
    <row r="35" spans="2:9" x14ac:dyDescent="0.25">
      <c r="B35" s="67">
        <v>44278</v>
      </c>
      <c r="C35" s="17" t="s">
        <v>82</v>
      </c>
      <c r="D35" s="17" t="s">
        <v>17</v>
      </c>
      <c r="E35" s="17" t="s">
        <v>27</v>
      </c>
      <c r="F35" s="17" t="s">
        <v>61</v>
      </c>
      <c r="G35" s="46" t="s">
        <v>76</v>
      </c>
      <c r="H35" s="46">
        <v>15</v>
      </c>
      <c r="I35" s="17">
        <v>5</v>
      </c>
    </row>
    <row r="36" spans="2:9" x14ac:dyDescent="0.25">
      <c r="B36" s="67">
        <v>44281</v>
      </c>
      <c r="C36" s="17" t="s">
        <v>85</v>
      </c>
      <c r="D36" s="17" t="s">
        <v>59</v>
      </c>
      <c r="E36" s="17" t="s">
        <v>30</v>
      </c>
      <c r="F36" s="17" t="s">
        <v>62</v>
      </c>
      <c r="G36" s="46" t="s">
        <v>76</v>
      </c>
      <c r="H36" s="46">
        <v>10</v>
      </c>
      <c r="I36" s="17">
        <v>19</v>
      </c>
    </row>
    <row r="37" spans="2:9" x14ac:dyDescent="0.25">
      <c r="B37" s="67">
        <v>44285</v>
      </c>
      <c r="C37" s="17" t="s">
        <v>87</v>
      </c>
      <c r="D37" s="17" t="s">
        <v>64</v>
      </c>
      <c r="E37" s="17" t="s">
        <v>164</v>
      </c>
      <c r="F37" s="17" t="s">
        <v>65</v>
      </c>
      <c r="G37" s="46" t="s">
        <v>79</v>
      </c>
      <c r="H37" s="46">
        <v>5</v>
      </c>
      <c r="I37" s="17">
        <v>11</v>
      </c>
    </row>
    <row r="38" spans="2:9" x14ac:dyDescent="0.25">
      <c r="B38" s="67">
        <v>44290</v>
      </c>
      <c r="C38" s="17" t="s">
        <v>87</v>
      </c>
      <c r="D38" s="17" t="s">
        <v>69</v>
      </c>
      <c r="E38" s="17" t="s">
        <v>162</v>
      </c>
      <c r="F38" s="17" t="s">
        <v>67</v>
      </c>
      <c r="G38" s="46" t="s">
        <v>78</v>
      </c>
      <c r="H38" s="46">
        <v>30</v>
      </c>
      <c r="I38" s="17">
        <v>20</v>
      </c>
    </row>
    <row r="39" spans="2:9" x14ac:dyDescent="0.25">
      <c r="B39" s="67">
        <v>44292</v>
      </c>
      <c r="C39" s="17" t="s">
        <v>85</v>
      </c>
      <c r="D39" s="17" t="s">
        <v>68</v>
      </c>
      <c r="E39" s="17" t="s">
        <v>162</v>
      </c>
      <c r="F39" s="17" t="s">
        <v>67</v>
      </c>
      <c r="G39" s="46" t="s">
        <v>72</v>
      </c>
      <c r="H39" s="46">
        <v>20</v>
      </c>
      <c r="I39" s="17">
        <v>2</v>
      </c>
    </row>
    <row r="40" spans="2:9" x14ac:dyDescent="0.25">
      <c r="B40" s="67">
        <v>44298</v>
      </c>
      <c r="C40" s="17" t="s">
        <v>88</v>
      </c>
      <c r="D40" s="17" t="s">
        <v>148</v>
      </c>
      <c r="E40" s="17" t="s">
        <v>162</v>
      </c>
      <c r="F40" s="17" t="s">
        <v>67</v>
      </c>
      <c r="G40" s="46" t="s">
        <v>81</v>
      </c>
      <c r="H40" s="46">
        <v>25</v>
      </c>
      <c r="I40" s="17">
        <v>4</v>
      </c>
    </row>
    <row r="41" spans="2:9" x14ac:dyDescent="0.25">
      <c r="B41" s="67">
        <v>44300</v>
      </c>
      <c r="C41" s="17" t="s">
        <v>86</v>
      </c>
      <c r="D41" s="17" t="s">
        <v>68</v>
      </c>
      <c r="E41" s="17" t="s">
        <v>162</v>
      </c>
      <c r="F41" s="17" t="s">
        <v>67</v>
      </c>
      <c r="G41" s="46" t="s">
        <v>73</v>
      </c>
      <c r="H41" s="46">
        <v>15</v>
      </c>
      <c r="I41" s="17">
        <v>14</v>
      </c>
    </row>
    <row r="42" spans="2:9" x14ac:dyDescent="0.25">
      <c r="B42" s="67">
        <v>44304</v>
      </c>
      <c r="C42" s="17" t="s">
        <v>85</v>
      </c>
      <c r="D42" s="17" t="s">
        <v>64</v>
      </c>
      <c r="E42" s="17" t="s">
        <v>164</v>
      </c>
      <c r="F42" s="17" t="s">
        <v>65</v>
      </c>
      <c r="G42" s="46" t="s">
        <v>73</v>
      </c>
      <c r="H42" s="46">
        <v>20</v>
      </c>
      <c r="I42" s="17">
        <v>8</v>
      </c>
    </row>
    <row r="43" spans="2:9" x14ac:dyDescent="0.25">
      <c r="B43" s="67">
        <v>44308</v>
      </c>
      <c r="C43" s="17" t="s">
        <v>88</v>
      </c>
      <c r="D43" s="17" t="s">
        <v>148</v>
      </c>
      <c r="E43" s="17" t="s">
        <v>162</v>
      </c>
      <c r="F43" s="17" t="s">
        <v>67</v>
      </c>
      <c r="G43" s="46" t="s">
        <v>74</v>
      </c>
      <c r="H43" s="46">
        <v>20</v>
      </c>
      <c r="I43" s="17">
        <v>13</v>
      </c>
    </row>
    <row r="44" spans="2:9" x14ac:dyDescent="0.25">
      <c r="B44" s="67">
        <v>44309</v>
      </c>
      <c r="C44" s="17" t="s">
        <v>86</v>
      </c>
      <c r="D44" s="17" t="s">
        <v>17</v>
      </c>
      <c r="E44" s="17" t="s">
        <v>27</v>
      </c>
      <c r="F44" s="17" t="s">
        <v>61</v>
      </c>
      <c r="G44" s="46" t="s">
        <v>76</v>
      </c>
      <c r="H44" s="46">
        <v>25</v>
      </c>
      <c r="I44" s="17">
        <v>4</v>
      </c>
    </row>
    <row r="45" spans="2:9" x14ac:dyDescent="0.25">
      <c r="B45" s="67">
        <v>44310</v>
      </c>
      <c r="C45" s="17" t="s">
        <v>89</v>
      </c>
      <c r="D45" s="17" t="s">
        <v>59</v>
      </c>
      <c r="E45" s="17" t="s">
        <v>30</v>
      </c>
      <c r="F45" s="17" t="s">
        <v>62</v>
      </c>
      <c r="G45" s="46" t="s">
        <v>75</v>
      </c>
      <c r="H45" s="46">
        <v>25</v>
      </c>
      <c r="I45" s="17">
        <v>5</v>
      </c>
    </row>
    <row r="46" spans="2:9" x14ac:dyDescent="0.25">
      <c r="B46" s="67">
        <v>44311</v>
      </c>
      <c r="C46" s="17" t="s">
        <v>82</v>
      </c>
      <c r="D46" s="17" t="s">
        <v>60</v>
      </c>
      <c r="E46" s="17" t="s">
        <v>161</v>
      </c>
      <c r="F46" s="17" t="s">
        <v>63</v>
      </c>
      <c r="G46" s="46" t="s">
        <v>79</v>
      </c>
      <c r="H46" s="46">
        <v>10</v>
      </c>
      <c r="I46" s="17">
        <v>20</v>
      </c>
    </row>
    <row r="47" spans="2:9" x14ac:dyDescent="0.25">
      <c r="B47" s="67">
        <v>44315</v>
      </c>
      <c r="C47" s="17" t="s">
        <v>89</v>
      </c>
      <c r="D47" s="17" t="s">
        <v>17</v>
      </c>
      <c r="E47" s="17" t="s">
        <v>27</v>
      </c>
      <c r="F47" s="17" t="s">
        <v>61</v>
      </c>
      <c r="G47" s="46" t="s">
        <v>74</v>
      </c>
      <c r="H47" s="46">
        <v>10</v>
      </c>
      <c r="I47" s="17">
        <v>17</v>
      </c>
    </row>
    <row r="48" spans="2:9" x14ac:dyDescent="0.25">
      <c r="B48" s="67">
        <v>44315</v>
      </c>
      <c r="C48" s="17" t="s">
        <v>82</v>
      </c>
      <c r="D48" s="17" t="s">
        <v>70</v>
      </c>
      <c r="E48" s="17" t="s">
        <v>162</v>
      </c>
      <c r="F48" s="17" t="s">
        <v>67</v>
      </c>
      <c r="G48" s="46" t="s">
        <v>78</v>
      </c>
      <c r="H48" s="46">
        <v>15</v>
      </c>
      <c r="I48" s="17">
        <v>12</v>
      </c>
    </row>
    <row r="49" spans="2:9" x14ac:dyDescent="0.25">
      <c r="B49" s="67">
        <v>44316</v>
      </c>
      <c r="C49" s="17" t="s">
        <v>82</v>
      </c>
      <c r="D49" s="17" t="s">
        <v>17</v>
      </c>
      <c r="E49" s="17" t="s">
        <v>27</v>
      </c>
      <c r="F49" s="17" t="s">
        <v>61</v>
      </c>
      <c r="G49" s="46" t="s">
        <v>74</v>
      </c>
      <c r="H49" s="46">
        <v>5</v>
      </c>
      <c r="I49" s="17">
        <v>13</v>
      </c>
    </row>
    <row r="50" spans="2:9" x14ac:dyDescent="0.25">
      <c r="B50" s="67">
        <v>44322</v>
      </c>
      <c r="C50" s="17" t="s">
        <v>84</v>
      </c>
      <c r="D50" s="17" t="s">
        <v>13</v>
      </c>
      <c r="E50" s="17" t="s">
        <v>28</v>
      </c>
      <c r="F50" s="17" t="s">
        <v>63</v>
      </c>
      <c r="G50" s="46" t="s">
        <v>81</v>
      </c>
      <c r="H50" s="46">
        <v>25</v>
      </c>
      <c r="I50" s="17">
        <v>16</v>
      </c>
    </row>
    <row r="51" spans="2:9" x14ac:dyDescent="0.25">
      <c r="B51" s="67">
        <v>44326</v>
      </c>
      <c r="C51" s="17" t="s">
        <v>84</v>
      </c>
      <c r="D51" s="17" t="s">
        <v>17</v>
      </c>
      <c r="E51" s="17" t="s">
        <v>27</v>
      </c>
      <c r="F51" s="17" t="s">
        <v>61</v>
      </c>
      <c r="G51" s="46" t="s">
        <v>78</v>
      </c>
      <c r="H51" s="46">
        <v>15</v>
      </c>
      <c r="I51" s="17">
        <v>17</v>
      </c>
    </row>
    <row r="52" spans="2:9" x14ac:dyDescent="0.25">
      <c r="B52" s="67">
        <v>44329</v>
      </c>
      <c r="C52" s="17" t="s">
        <v>84</v>
      </c>
      <c r="D52" s="17" t="s">
        <v>64</v>
      </c>
      <c r="E52" s="17" t="s">
        <v>164</v>
      </c>
      <c r="F52" s="17" t="s">
        <v>65</v>
      </c>
      <c r="G52" s="46" t="s">
        <v>78</v>
      </c>
      <c r="H52" s="46">
        <v>20</v>
      </c>
      <c r="I52" s="17">
        <v>2</v>
      </c>
    </row>
    <row r="53" spans="2:9" x14ac:dyDescent="0.25">
      <c r="B53" s="67">
        <v>44330</v>
      </c>
      <c r="C53" s="17" t="s">
        <v>88</v>
      </c>
      <c r="D53" s="17" t="s">
        <v>64</v>
      </c>
      <c r="E53" s="17" t="s">
        <v>164</v>
      </c>
      <c r="F53" s="17" t="s">
        <v>65</v>
      </c>
      <c r="G53" s="46" t="s">
        <v>78</v>
      </c>
      <c r="H53" s="46">
        <v>20</v>
      </c>
      <c r="I53" s="17">
        <v>19</v>
      </c>
    </row>
    <row r="54" spans="2:9" x14ac:dyDescent="0.25">
      <c r="B54" s="67">
        <v>44332</v>
      </c>
      <c r="C54" s="17" t="s">
        <v>89</v>
      </c>
      <c r="D54" s="17" t="s">
        <v>59</v>
      </c>
      <c r="E54" s="17" t="s">
        <v>30</v>
      </c>
      <c r="F54" s="17" t="s">
        <v>62</v>
      </c>
      <c r="G54" s="46" t="s">
        <v>76</v>
      </c>
      <c r="H54" s="46">
        <v>30</v>
      </c>
      <c r="I54" s="17">
        <v>20</v>
      </c>
    </row>
    <row r="55" spans="2:9" x14ac:dyDescent="0.25">
      <c r="B55" s="67">
        <v>44337</v>
      </c>
      <c r="C55" s="17" t="s">
        <v>86</v>
      </c>
      <c r="D55" s="17" t="s">
        <v>71</v>
      </c>
      <c r="E55" s="17" t="s">
        <v>162</v>
      </c>
      <c r="F55" s="17" t="s">
        <v>67</v>
      </c>
      <c r="G55" s="46" t="s">
        <v>81</v>
      </c>
      <c r="H55" s="46">
        <v>15</v>
      </c>
      <c r="I55" s="17">
        <v>15</v>
      </c>
    </row>
    <row r="56" spans="2:9" x14ac:dyDescent="0.25">
      <c r="B56" s="67">
        <v>44337</v>
      </c>
      <c r="C56" s="17" t="s">
        <v>89</v>
      </c>
      <c r="D56" s="17" t="s">
        <v>149</v>
      </c>
      <c r="E56" s="17" t="s">
        <v>162</v>
      </c>
      <c r="F56" s="17" t="s">
        <v>67</v>
      </c>
      <c r="G56" s="46" t="s">
        <v>80</v>
      </c>
      <c r="H56" s="46">
        <v>15</v>
      </c>
      <c r="I56" s="17">
        <v>11</v>
      </c>
    </row>
    <row r="57" spans="2:9" x14ac:dyDescent="0.25">
      <c r="B57" s="67">
        <v>44339</v>
      </c>
      <c r="C57" s="17" t="s">
        <v>82</v>
      </c>
      <c r="D57" s="17" t="s">
        <v>13</v>
      </c>
      <c r="E57" s="17" t="s">
        <v>28</v>
      </c>
      <c r="F57" s="17" t="s">
        <v>63</v>
      </c>
      <c r="G57" s="46" t="s">
        <v>72</v>
      </c>
      <c r="H57" s="46">
        <v>10</v>
      </c>
      <c r="I57" s="17">
        <v>20</v>
      </c>
    </row>
    <row r="58" spans="2:9" x14ac:dyDescent="0.25">
      <c r="B58" s="67">
        <v>44342</v>
      </c>
      <c r="C58" s="17" t="s">
        <v>89</v>
      </c>
      <c r="D58" s="17" t="s">
        <v>60</v>
      </c>
      <c r="E58" s="17" t="s">
        <v>161</v>
      </c>
      <c r="F58" s="17" t="s">
        <v>63</v>
      </c>
      <c r="G58" s="46" t="s">
        <v>81</v>
      </c>
      <c r="H58" s="46">
        <v>0</v>
      </c>
      <c r="I58" s="17">
        <v>13</v>
      </c>
    </row>
    <row r="59" spans="2:9" x14ac:dyDescent="0.25">
      <c r="B59" s="67">
        <v>44342</v>
      </c>
      <c r="C59" s="17" t="s">
        <v>85</v>
      </c>
      <c r="D59" s="17" t="s">
        <v>13</v>
      </c>
      <c r="E59" s="17" t="s">
        <v>28</v>
      </c>
      <c r="F59" s="17" t="s">
        <v>63</v>
      </c>
      <c r="G59" s="46" t="s">
        <v>78</v>
      </c>
      <c r="H59" s="46">
        <v>10</v>
      </c>
      <c r="I59" s="17">
        <v>12</v>
      </c>
    </row>
    <row r="60" spans="2:9" x14ac:dyDescent="0.25">
      <c r="B60" s="67">
        <v>44343</v>
      </c>
      <c r="C60" s="17" t="s">
        <v>89</v>
      </c>
      <c r="D60" s="17" t="s">
        <v>148</v>
      </c>
      <c r="E60" s="17" t="s">
        <v>162</v>
      </c>
      <c r="F60" s="17" t="s">
        <v>67</v>
      </c>
      <c r="G60" s="46" t="s">
        <v>76</v>
      </c>
      <c r="H60" s="46">
        <v>25</v>
      </c>
      <c r="I60" s="17">
        <v>5</v>
      </c>
    </row>
    <row r="61" spans="2:9" x14ac:dyDescent="0.25">
      <c r="B61" s="67">
        <v>44343</v>
      </c>
      <c r="C61" s="17" t="s">
        <v>86</v>
      </c>
      <c r="D61" s="17" t="s">
        <v>64</v>
      </c>
      <c r="E61" s="17" t="s">
        <v>164</v>
      </c>
      <c r="F61" s="17" t="s">
        <v>65</v>
      </c>
      <c r="G61" s="46" t="s">
        <v>77</v>
      </c>
      <c r="H61" s="46">
        <v>10</v>
      </c>
      <c r="I61" s="17">
        <v>4</v>
      </c>
    </row>
    <row r="62" spans="2:9" x14ac:dyDescent="0.25">
      <c r="B62" s="67">
        <v>44347</v>
      </c>
      <c r="C62" s="17" t="s">
        <v>84</v>
      </c>
      <c r="D62" s="17" t="s">
        <v>60</v>
      </c>
      <c r="E62" s="17" t="s">
        <v>161</v>
      </c>
      <c r="F62" s="17" t="s">
        <v>63</v>
      </c>
      <c r="G62" s="46" t="s">
        <v>78</v>
      </c>
      <c r="H62" s="46">
        <v>20</v>
      </c>
      <c r="I62" s="17">
        <v>10</v>
      </c>
    </row>
    <row r="63" spans="2:9" x14ac:dyDescent="0.25">
      <c r="B63" s="67">
        <v>44355</v>
      </c>
      <c r="C63" s="17" t="s">
        <v>86</v>
      </c>
      <c r="D63" s="17" t="s">
        <v>71</v>
      </c>
      <c r="E63" s="17" t="s">
        <v>162</v>
      </c>
      <c r="F63" s="17" t="s">
        <v>67</v>
      </c>
      <c r="G63" s="46" t="s">
        <v>77</v>
      </c>
      <c r="H63" s="46">
        <v>5</v>
      </c>
      <c r="I63" s="17">
        <v>20</v>
      </c>
    </row>
    <row r="64" spans="2:9" x14ac:dyDescent="0.25">
      <c r="B64" s="67">
        <v>44359</v>
      </c>
      <c r="C64" s="17" t="s">
        <v>89</v>
      </c>
      <c r="D64" s="17" t="s">
        <v>17</v>
      </c>
      <c r="E64" s="17" t="s">
        <v>27</v>
      </c>
      <c r="F64" s="17" t="s">
        <v>61</v>
      </c>
      <c r="G64" s="46" t="s">
        <v>76</v>
      </c>
      <c r="H64" s="46">
        <v>5</v>
      </c>
      <c r="I64" s="17">
        <v>17</v>
      </c>
    </row>
    <row r="65" spans="2:9" x14ac:dyDescent="0.25">
      <c r="B65" s="67">
        <v>44359</v>
      </c>
      <c r="C65" s="17" t="s">
        <v>85</v>
      </c>
      <c r="D65" s="17" t="s">
        <v>71</v>
      </c>
      <c r="E65" s="17" t="s">
        <v>162</v>
      </c>
      <c r="F65" s="17" t="s">
        <v>67</v>
      </c>
      <c r="G65" s="46" t="s">
        <v>75</v>
      </c>
      <c r="H65" s="46">
        <v>10</v>
      </c>
      <c r="I65" s="17">
        <v>11</v>
      </c>
    </row>
    <row r="66" spans="2:9" x14ac:dyDescent="0.25">
      <c r="B66" s="67">
        <v>44362</v>
      </c>
      <c r="C66" s="17" t="s">
        <v>88</v>
      </c>
      <c r="D66" s="17" t="s">
        <v>64</v>
      </c>
      <c r="E66" s="17" t="s">
        <v>164</v>
      </c>
      <c r="F66" s="17" t="s">
        <v>65</v>
      </c>
      <c r="G66" s="46" t="s">
        <v>77</v>
      </c>
      <c r="H66" s="46">
        <v>25</v>
      </c>
      <c r="I66" s="17">
        <v>10</v>
      </c>
    </row>
    <row r="67" spans="2:9" x14ac:dyDescent="0.25">
      <c r="B67" s="67">
        <v>44383</v>
      </c>
      <c r="C67" s="17" t="s">
        <v>83</v>
      </c>
      <c r="D67" s="17" t="s">
        <v>13</v>
      </c>
      <c r="E67" s="17" t="s">
        <v>28</v>
      </c>
      <c r="F67" s="17" t="s">
        <v>63</v>
      </c>
      <c r="G67" s="46" t="s">
        <v>75</v>
      </c>
      <c r="H67" s="46">
        <v>30</v>
      </c>
      <c r="I67" s="17">
        <v>7</v>
      </c>
    </row>
    <row r="68" spans="2:9" x14ac:dyDescent="0.25">
      <c r="B68" s="67">
        <v>44392</v>
      </c>
      <c r="C68" s="17" t="s">
        <v>87</v>
      </c>
      <c r="D68" s="17" t="s">
        <v>13</v>
      </c>
      <c r="E68" s="17" t="s">
        <v>28</v>
      </c>
      <c r="F68" s="17" t="s">
        <v>63</v>
      </c>
      <c r="G68" s="46" t="s">
        <v>77</v>
      </c>
      <c r="H68" s="46">
        <v>10</v>
      </c>
      <c r="I68" s="17">
        <v>5</v>
      </c>
    </row>
    <row r="69" spans="2:9" x14ac:dyDescent="0.25">
      <c r="B69" s="67">
        <v>44393</v>
      </c>
      <c r="C69" s="17" t="s">
        <v>84</v>
      </c>
      <c r="D69" s="17" t="s">
        <v>13</v>
      </c>
      <c r="E69" s="17" t="s">
        <v>28</v>
      </c>
      <c r="F69" s="17" t="s">
        <v>63</v>
      </c>
      <c r="G69" s="46" t="s">
        <v>77</v>
      </c>
      <c r="H69" s="46">
        <v>5</v>
      </c>
      <c r="I69" s="17">
        <v>3</v>
      </c>
    </row>
    <row r="70" spans="2:9" x14ac:dyDescent="0.25">
      <c r="B70" s="67">
        <v>44397</v>
      </c>
      <c r="C70" s="17" t="s">
        <v>83</v>
      </c>
      <c r="D70" s="17" t="s">
        <v>64</v>
      </c>
      <c r="E70" s="17" t="s">
        <v>164</v>
      </c>
      <c r="F70" s="17" t="s">
        <v>65</v>
      </c>
      <c r="G70" s="46" t="s">
        <v>75</v>
      </c>
      <c r="H70" s="46">
        <v>25</v>
      </c>
      <c r="I70" s="17">
        <v>20</v>
      </c>
    </row>
    <row r="71" spans="2:9" x14ac:dyDescent="0.25">
      <c r="B71" s="67">
        <v>44397</v>
      </c>
      <c r="C71" s="17" t="s">
        <v>86</v>
      </c>
      <c r="D71" s="17" t="s">
        <v>59</v>
      </c>
      <c r="E71" s="17" t="s">
        <v>30</v>
      </c>
      <c r="F71" s="17" t="s">
        <v>62</v>
      </c>
      <c r="G71" s="46" t="s">
        <v>77</v>
      </c>
      <c r="H71" s="46">
        <v>30</v>
      </c>
      <c r="I71" s="17">
        <v>15</v>
      </c>
    </row>
    <row r="72" spans="2:9" x14ac:dyDescent="0.25">
      <c r="B72" s="67">
        <v>44398</v>
      </c>
      <c r="C72" s="17" t="s">
        <v>86</v>
      </c>
      <c r="D72" s="17" t="s">
        <v>13</v>
      </c>
      <c r="E72" s="17" t="s">
        <v>28</v>
      </c>
      <c r="F72" s="17" t="s">
        <v>63</v>
      </c>
      <c r="G72" s="46" t="s">
        <v>75</v>
      </c>
      <c r="H72" s="46">
        <v>30</v>
      </c>
      <c r="I72" s="17">
        <v>8</v>
      </c>
    </row>
    <row r="73" spans="2:9" x14ac:dyDescent="0.25">
      <c r="B73" s="67">
        <v>44399</v>
      </c>
      <c r="C73" s="17" t="s">
        <v>86</v>
      </c>
      <c r="D73" s="17" t="s">
        <v>64</v>
      </c>
      <c r="E73" s="17" t="s">
        <v>164</v>
      </c>
      <c r="F73" s="17" t="s">
        <v>65</v>
      </c>
      <c r="G73" s="46" t="s">
        <v>72</v>
      </c>
      <c r="H73" s="46">
        <v>30</v>
      </c>
      <c r="I73" s="17">
        <v>15</v>
      </c>
    </row>
    <row r="74" spans="2:9" x14ac:dyDescent="0.25">
      <c r="B74" s="67">
        <v>44407</v>
      </c>
      <c r="C74" s="17" t="s">
        <v>88</v>
      </c>
      <c r="D74" s="17" t="s">
        <v>64</v>
      </c>
      <c r="E74" s="17" t="s">
        <v>164</v>
      </c>
      <c r="F74" s="17" t="s">
        <v>65</v>
      </c>
      <c r="G74" s="46" t="s">
        <v>76</v>
      </c>
      <c r="H74" s="46">
        <v>10</v>
      </c>
      <c r="I74" s="17">
        <v>5</v>
      </c>
    </row>
    <row r="75" spans="2:9" x14ac:dyDescent="0.25">
      <c r="B75" s="67">
        <v>44408</v>
      </c>
      <c r="C75" s="17" t="s">
        <v>83</v>
      </c>
      <c r="D75" s="17" t="s">
        <v>60</v>
      </c>
      <c r="E75" s="17" t="s">
        <v>161</v>
      </c>
      <c r="F75" s="17" t="s">
        <v>63</v>
      </c>
      <c r="G75" s="46" t="s">
        <v>74</v>
      </c>
      <c r="H75" s="46">
        <v>5</v>
      </c>
      <c r="I75" s="17">
        <v>9</v>
      </c>
    </row>
    <row r="76" spans="2:9" x14ac:dyDescent="0.25">
      <c r="B76" s="67">
        <v>44411</v>
      </c>
      <c r="C76" s="17" t="s">
        <v>89</v>
      </c>
      <c r="D76" s="17" t="s">
        <v>43</v>
      </c>
      <c r="E76" s="17" t="s">
        <v>163</v>
      </c>
      <c r="F76" s="17" t="s">
        <v>63</v>
      </c>
      <c r="G76" s="46" t="s">
        <v>72</v>
      </c>
      <c r="H76" s="46">
        <v>15</v>
      </c>
      <c r="I76" s="17">
        <v>11</v>
      </c>
    </row>
    <row r="77" spans="2:9" x14ac:dyDescent="0.25">
      <c r="B77" s="67">
        <v>44415</v>
      </c>
      <c r="C77" s="17" t="s">
        <v>88</v>
      </c>
      <c r="D77" s="17" t="s">
        <v>13</v>
      </c>
      <c r="E77" s="17" t="s">
        <v>28</v>
      </c>
      <c r="F77" s="17" t="s">
        <v>63</v>
      </c>
      <c r="G77" s="46" t="s">
        <v>76</v>
      </c>
      <c r="H77" s="46">
        <v>15</v>
      </c>
      <c r="I77" s="17">
        <v>12</v>
      </c>
    </row>
    <row r="78" spans="2:9" x14ac:dyDescent="0.25">
      <c r="B78" s="67">
        <v>44416</v>
      </c>
      <c r="C78" s="17" t="s">
        <v>85</v>
      </c>
      <c r="D78" s="17" t="s">
        <v>15</v>
      </c>
      <c r="E78" s="17" t="s">
        <v>161</v>
      </c>
      <c r="F78" s="17" t="s">
        <v>63</v>
      </c>
      <c r="G78" s="46" t="s">
        <v>78</v>
      </c>
      <c r="H78" s="46">
        <v>25</v>
      </c>
      <c r="I78" s="17">
        <v>3</v>
      </c>
    </row>
    <row r="79" spans="2:9" x14ac:dyDescent="0.25">
      <c r="B79" s="67">
        <v>44422</v>
      </c>
      <c r="C79" s="17" t="s">
        <v>83</v>
      </c>
      <c r="D79" s="17" t="s">
        <v>17</v>
      </c>
      <c r="E79" s="17" t="s">
        <v>27</v>
      </c>
      <c r="F79" s="17" t="s">
        <v>61</v>
      </c>
      <c r="G79" s="46" t="s">
        <v>80</v>
      </c>
      <c r="H79" s="46">
        <v>0</v>
      </c>
      <c r="I79" s="17">
        <v>18</v>
      </c>
    </row>
    <row r="80" spans="2:9" x14ac:dyDescent="0.25">
      <c r="B80" s="67">
        <v>44426</v>
      </c>
      <c r="C80" s="17" t="s">
        <v>82</v>
      </c>
      <c r="D80" s="17" t="s">
        <v>13</v>
      </c>
      <c r="E80" s="17" t="s">
        <v>28</v>
      </c>
      <c r="F80" s="17" t="s">
        <v>63</v>
      </c>
      <c r="G80" s="46" t="s">
        <v>79</v>
      </c>
      <c r="H80" s="46">
        <v>30</v>
      </c>
      <c r="I80" s="17">
        <v>19</v>
      </c>
    </row>
    <row r="81" spans="2:9" x14ac:dyDescent="0.25">
      <c r="B81" s="67">
        <v>44426</v>
      </c>
      <c r="C81" s="17" t="s">
        <v>84</v>
      </c>
      <c r="D81" s="17" t="s">
        <v>13</v>
      </c>
      <c r="E81" s="17" t="s">
        <v>28</v>
      </c>
      <c r="F81" s="17" t="s">
        <v>63</v>
      </c>
      <c r="G81" s="46" t="s">
        <v>81</v>
      </c>
      <c r="H81" s="46">
        <v>25</v>
      </c>
      <c r="I81" s="17">
        <v>13</v>
      </c>
    </row>
    <row r="82" spans="2:9" x14ac:dyDescent="0.25">
      <c r="B82" s="67">
        <v>44427</v>
      </c>
      <c r="C82" s="17" t="s">
        <v>86</v>
      </c>
      <c r="D82" s="17" t="s">
        <v>17</v>
      </c>
      <c r="E82" s="17" t="s">
        <v>27</v>
      </c>
      <c r="F82" s="17" t="s">
        <v>61</v>
      </c>
      <c r="G82" s="46" t="s">
        <v>78</v>
      </c>
      <c r="H82" s="46">
        <v>25</v>
      </c>
      <c r="I82" s="17">
        <v>2</v>
      </c>
    </row>
    <row r="83" spans="2:9" x14ac:dyDescent="0.25">
      <c r="B83" s="67">
        <v>44427</v>
      </c>
      <c r="C83" s="17" t="s">
        <v>89</v>
      </c>
      <c r="D83" s="17" t="s">
        <v>149</v>
      </c>
      <c r="E83" s="17" t="s">
        <v>162</v>
      </c>
      <c r="F83" s="17" t="s">
        <v>67</v>
      </c>
      <c r="G83" s="46" t="s">
        <v>79</v>
      </c>
      <c r="H83" s="46">
        <v>5</v>
      </c>
      <c r="I83" s="17">
        <v>3</v>
      </c>
    </row>
    <row r="84" spans="2:9" x14ac:dyDescent="0.25">
      <c r="B84" s="67">
        <v>44427</v>
      </c>
      <c r="C84" s="17" t="s">
        <v>83</v>
      </c>
      <c r="D84" s="17" t="s">
        <v>17</v>
      </c>
      <c r="E84" s="17" t="s">
        <v>27</v>
      </c>
      <c r="F84" s="17" t="s">
        <v>61</v>
      </c>
      <c r="G84" s="46" t="s">
        <v>76</v>
      </c>
      <c r="H84" s="46">
        <v>5</v>
      </c>
      <c r="I84" s="17">
        <v>7</v>
      </c>
    </row>
    <row r="85" spans="2:9" x14ac:dyDescent="0.25">
      <c r="B85" s="67">
        <v>44429</v>
      </c>
      <c r="C85" s="17" t="s">
        <v>85</v>
      </c>
      <c r="D85" s="17" t="s">
        <v>60</v>
      </c>
      <c r="E85" s="17" t="s">
        <v>161</v>
      </c>
      <c r="F85" s="17" t="s">
        <v>63</v>
      </c>
      <c r="G85" s="46" t="s">
        <v>73</v>
      </c>
      <c r="H85" s="46">
        <v>20</v>
      </c>
      <c r="I85" s="17">
        <v>14</v>
      </c>
    </row>
    <row r="86" spans="2:9" x14ac:dyDescent="0.25">
      <c r="B86" s="67">
        <v>44438</v>
      </c>
      <c r="C86" s="17" t="s">
        <v>88</v>
      </c>
      <c r="D86" s="17" t="s">
        <v>17</v>
      </c>
      <c r="E86" s="17" t="s">
        <v>27</v>
      </c>
      <c r="F86" s="17" t="s">
        <v>61</v>
      </c>
      <c r="G86" s="46" t="s">
        <v>81</v>
      </c>
      <c r="H86" s="46">
        <v>20</v>
      </c>
      <c r="I86" s="17">
        <v>3</v>
      </c>
    </row>
    <row r="87" spans="2:9" x14ac:dyDescent="0.25">
      <c r="B87" s="67">
        <v>44441</v>
      </c>
      <c r="C87" s="17" t="s">
        <v>83</v>
      </c>
      <c r="D87" s="17" t="s">
        <v>17</v>
      </c>
      <c r="E87" s="17" t="s">
        <v>27</v>
      </c>
      <c r="F87" s="17" t="s">
        <v>61</v>
      </c>
      <c r="G87" s="46" t="s">
        <v>76</v>
      </c>
      <c r="H87" s="46">
        <v>10</v>
      </c>
      <c r="I87" s="17">
        <v>11</v>
      </c>
    </row>
    <row r="88" spans="2:9" x14ac:dyDescent="0.25">
      <c r="B88" s="67">
        <v>44444</v>
      </c>
      <c r="C88" s="17" t="s">
        <v>84</v>
      </c>
      <c r="D88" s="17" t="s">
        <v>149</v>
      </c>
      <c r="E88" s="17" t="s">
        <v>162</v>
      </c>
      <c r="F88" s="17" t="s">
        <v>67</v>
      </c>
      <c r="G88" s="46" t="s">
        <v>73</v>
      </c>
      <c r="H88" s="46">
        <v>25</v>
      </c>
      <c r="I88" s="17">
        <v>4</v>
      </c>
    </row>
    <row r="89" spans="2:9" x14ac:dyDescent="0.25">
      <c r="B89" s="67">
        <v>44444</v>
      </c>
      <c r="C89" s="17" t="s">
        <v>86</v>
      </c>
      <c r="D89" s="17" t="s">
        <v>64</v>
      </c>
      <c r="E89" s="17" t="s">
        <v>164</v>
      </c>
      <c r="F89" s="17" t="s">
        <v>65</v>
      </c>
      <c r="G89" s="46" t="s">
        <v>72</v>
      </c>
      <c r="H89" s="46">
        <v>25</v>
      </c>
      <c r="I89" s="17">
        <v>5</v>
      </c>
    </row>
    <row r="90" spans="2:9" x14ac:dyDescent="0.25">
      <c r="B90" s="67">
        <v>44453</v>
      </c>
      <c r="C90" s="17" t="s">
        <v>85</v>
      </c>
      <c r="D90" s="17" t="s">
        <v>17</v>
      </c>
      <c r="E90" s="17" t="s">
        <v>27</v>
      </c>
      <c r="F90" s="17" t="s">
        <v>61</v>
      </c>
      <c r="G90" s="46" t="s">
        <v>74</v>
      </c>
      <c r="H90" s="46">
        <v>5</v>
      </c>
      <c r="I90" s="17">
        <v>8</v>
      </c>
    </row>
    <row r="91" spans="2:9" x14ac:dyDescent="0.25">
      <c r="B91" s="67">
        <v>44457</v>
      </c>
      <c r="C91" s="17" t="s">
        <v>89</v>
      </c>
      <c r="D91" s="17" t="s">
        <v>43</v>
      </c>
      <c r="E91" s="17" t="s">
        <v>163</v>
      </c>
      <c r="F91" s="17" t="s">
        <v>63</v>
      </c>
      <c r="G91" s="46" t="s">
        <v>81</v>
      </c>
      <c r="H91" s="46">
        <v>15</v>
      </c>
      <c r="I91" s="17">
        <v>6</v>
      </c>
    </row>
    <row r="92" spans="2:9" x14ac:dyDescent="0.25">
      <c r="B92" s="67">
        <v>44462</v>
      </c>
      <c r="C92" s="17" t="s">
        <v>89</v>
      </c>
      <c r="D92" s="17" t="s">
        <v>148</v>
      </c>
      <c r="E92" s="17" t="s">
        <v>162</v>
      </c>
      <c r="F92" s="17" t="s">
        <v>67</v>
      </c>
      <c r="G92" s="46" t="s">
        <v>78</v>
      </c>
      <c r="H92" s="46">
        <v>25</v>
      </c>
      <c r="I92" s="17">
        <v>14</v>
      </c>
    </row>
    <row r="93" spans="2:9" x14ac:dyDescent="0.25">
      <c r="B93" s="67">
        <v>44463</v>
      </c>
      <c r="C93" s="17" t="s">
        <v>84</v>
      </c>
      <c r="D93" s="17" t="s">
        <v>15</v>
      </c>
      <c r="E93" s="17" t="s">
        <v>161</v>
      </c>
      <c r="F93" s="17" t="s">
        <v>63</v>
      </c>
      <c r="G93" s="46" t="s">
        <v>77</v>
      </c>
      <c r="H93" s="46">
        <v>25</v>
      </c>
      <c r="I93" s="17">
        <v>16</v>
      </c>
    </row>
    <row r="94" spans="2:9" x14ac:dyDescent="0.25">
      <c r="B94" s="67">
        <v>44463</v>
      </c>
      <c r="C94" s="17" t="s">
        <v>82</v>
      </c>
      <c r="D94" s="17" t="s">
        <v>68</v>
      </c>
      <c r="E94" s="17" t="s">
        <v>162</v>
      </c>
      <c r="F94" s="17" t="s">
        <v>67</v>
      </c>
      <c r="G94" s="46" t="s">
        <v>73</v>
      </c>
      <c r="H94" s="46">
        <v>5</v>
      </c>
      <c r="I94" s="17">
        <v>10</v>
      </c>
    </row>
    <row r="95" spans="2:9" x14ac:dyDescent="0.25">
      <c r="B95" s="67">
        <v>44465</v>
      </c>
      <c r="C95" s="17" t="s">
        <v>85</v>
      </c>
      <c r="D95" s="17" t="s">
        <v>149</v>
      </c>
      <c r="E95" s="17" t="s">
        <v>162</v>
      </c>
      <c r="F95" s="17" t="s">
        <v>67</v>
      </c>
      <c r="G95" s="46" t="s">
        <v>74</v>
      </c>
      <c r="H95" s="46">
        <v>5</v>
      </c>
      <c r="I95" s="17">
        <v>10</v>
      </c>
    </row>
    <row r="96" spans="2:9" x14ac:dyDescent="0.25">
      <c r="B96" s="67">
        <v>44466</v>
      </c>
      <c r="C96" s="17" t="s">
        <v>87</v>
      </c>
      <c r="D96" s="17" t="s">
        <v>17</v>
      </c>
      <c r="E96" s="17" t="s">
        <v>27</v>
      </c>
      <c r="F96" s="17" t="s">
        <v>61</v>
      </c>
      <c r="G96" s="46" t="s">
        <v>81</v>
      </c>
      <c r="H96" s="46">
        <v>20</v>
      </c>
      <c r="I96" s="17">
        <v>20</v>
      </c>
    </row>
    <row r="97" spans="2:9" x14ac:dyDescent="0.25">
      <c r="B97" s="67">
        <v>44468</v>
      </c>
      <c r="C97" s="17" t="s">
        <v>82</v>
      </c>
      <c r="D97" s="17" t="s">
        <v>149</v>
      </c>
      <c r="E97" s="17" t="s">
        <v>162</v>
      </c>
      <c r="F97" s="17" t="s">
        <v>67</v>
      </c>
      <c r="G97" s="46" t="s">
        <v>76</v>
      </c>
      <c r="H97" s="46">
        <v>10</v>
      </c>
      <c r="I97" s="17">
        <v>4</v>
      </c>
    </row>
    <row r="98" spans="2:9" x14ac:dyDescent="0.25">
      <c r="B98" s="67">
        <v>44471</v>
      </c>
      <c r="C98" s="17" t="s">
        <v>85</v>
      </c>
      <c r="D98" s="17" t="s">
        <v>60</v>
      </c>
      <c r="E98" s="17" t="s">
        <v>161</v>
      </c>
      <c r="F98" s="17" t="s">
        <v>63</v>
      </c>
      <c r="G98" s="46" t="s">
        <v>73</v>
      </c>
      <c r="H98" s="46">
        <v>25</v>
      </c>
      <c r="I98" s="17">
        <v>5</v>
      </c>
    </row>
    <row r="99" spans="2:9" x14ac:dyDescent="0.25">
      <c r="B99" s="67">
        <v>44473</v>
      </c>
      <c r="C99" s="17" t="s">
        <v>85</v>
      </c>
      <c r="D99" s="17" t="s">
        <v>13</v>
      </c>
      <c r="E99" s="17" t="s">
        <v>28</v>
      </c>
      <c r="F99" s="17" t="s">
        <v>63</v>
      </c>
      <c r="G99" s="46" t="s">
        <v>72</v>
      </c>
      <c r="H99" s="46">
        <v>15</v>
      </c>
      <c r="I99" s="17">
        <v>13</v>
      </c>
    </row>
    <row r="100" spans="2:9" x14ac:dyDescent="0.25">
      <c r="B100" s="67">
        <v>44475</v>
      </c>
      <c r="C100" s="17" t="s">
        <v>84</v>
      </c>
      <c r="D100" s="17" t="s">
        <v>59</v>
      </c>
      <c r="E100" s="17" t="s">
        <v>30</v>
      </c>
      <c r="F100" s="17" t="s">
        <v>62</v>
      </c>
      <c r="G100" s="46" t="s">
        <v>72</v>
      </c>
      <c r="H100" s="46">
        <v>15</v>
      </c>
      <c r="I100" s="17">
        <v>7</v>
      </c>
    </row>
    <row r="101" spans="2:9" x14ac:dyDescent="0.25">
      <c r="B101" s="67">
        <v>44484</v>
      </c>
      <c r="C101" s="17" t="s">
        <v>86</v>
      </c>
      <c r="D101" s="17" t="s">
        <v>13</v>
      </c>
      <c r="E101" s="17" t="s">
        <v>28</v>
      </c>
      <c r="F101" s="17" t="s">
        <v>63</v>
      </c>
      <c r="G101" s="46" t="s">
        <v>78</v>
      </c>
      <c r="H101" s="46">
        <v>30</v>
      </c>
      <c r="I101" s="17">
        <v>11</v>
      </c>
    </row>
    <row r="102" spans="2:9" x14ac:dyDescent="0.25">
      <c r="B102" s="67">
        <v>44488</v>
      </c>
      <c r="C102" s="17" t="s">
        <v>83</v>
      </c>
      <c r="D102" s="17" t="s">
        <v>66</v>
      </c>
      <c r="E102" s="17" t="s">
        <v>162</v>
      </c>
      <c r="F102" s="17" t="s">
        <v>67</v>
      </c>
      <c r="G102" s="46" t="s">
        <v>77</v>
      </c>
      <c r="H102" s="46">
        <v>20</v>
      </c>
      <c r="I102" s="17">
        <v>14</v>
      </c>
    </row>
    <row r="103" spans="2:9" x14ac:dyDescent="0.25">
      <c r="B103" s="67">
        <v>44492</v>
      </c>
      <c r="C103" s="17" t="s">
        <v>84</v>
      </c>
      <c r="D103" s="17" t="s">
        <v>60</v>
      </c>
      <c r="E103" s="17" t="s">
        <v>161</v>
      </c>
      <c r="F103" s="17" t="s">
        <v>63</v>
      </c>
      <c r="G103" s="46" t="s">
        <v>73</v>
      </c>
      <c r="H103" s="46">
        <v>20</v>
      </c>
      <c r="I103" s="17">
        <v>2</v>
      </c>
    </row>
    <row r="104" spans="2:9" x14ac:dyDescent="0.25">
      <c r="B104" s="67">
        <v>44493</v>
      </c>
      <c r="C104" s="17" t="s">
        <v>85</v>
      </c>
      <c r="D104" s="17" t="s">
        <v>71</v>
      </c>
      <c r="E104" s="17" t="s">
        <v>162</v>
      </c>
      <c r="F104" s="17" t="s">
        <v>67</v>
      </c>
      <c r="G104" s="46" t="s">
        <v>78</v>
      </c>
      <c r="H104" s="46">
        <v>30</v>
      </c>
      <c r="I104" s="17">
        <v>20</v>
      </c>
    </row>
    <row r="105" spans="2:9" x14ac:dyDescent="0.25">
      <c r="B105" s="67">
        <v>44498</v>
      </c>
      <c r="C105" s="17" t="s">
        <v>84</v>
      </c>
      <c r="D105" s="17" t="s">
        <v>17</v>
      </c>
      <c r="E105" s="17" t="s">
        <v>27</v>
      </c>
      <c r="F105" s="17" t="s">
        <v>61</v>
      </c>
      <c r="G105" s="46" t="s">
        <v>77</v>
      </c>
      <c r="H105" s="46">
        <v>15</v>
      </c>
      <c r="I105" s="17">
        <v>16</v>
      </c>
    </row>
    <row r="106" spans="2:9" x14ac:dyDescent="0.25">
      <c r="B106" s="67">
        <v>44499</v>
      </c>
      <c r="C106" s="17" t="s">
        <v>84</v>
      </c>
      <c r="D106" s="17" t="s">
        <v>13</v>
      </c>
      <c r="E106" s="17" t="s">
        <v>28</v>
      </c>
      <c r="F106" s="17" t="s">
        <v>63</v>
      </c>
      <c r="G106" s="46" t="s">
        <v>79</v>
      </c>
      <c r="H106" s="46">
        <v>10</v>
      </c>
      <c r="I106" s="17">
        <v>10</v>
      </c>
    </row>
    <row r="107" spans="2:9" x14ac:dyDescent="0.25">
      <c r="B107" s="67">
        <v>44504</v>
      </c>
      <c r="C107" s="17" t="s">
        <v>83</v>
      </c>
      <c r="D107" s="17" t="s">
        <v>60</v>
      </c>
      <c r="E107" s="17" t="s">
        <v>161</v>
      </c>
      <c r="F107" s="17" t="s">
        <v>63</v>
      </c>
      <c r="G107" s="46" t="s">
        <v>78</v>
      </c>
      <c r="H107" s="46">
        <v>30</v>
      </c>
      <c r="I107" s="17">
        <v>17</v>
      </c>
    </row>
    <row r="108" spans="2:9" x14ac:dyDescent="0.25">
      <c r="B108" s="67">
        <v>44507</v>
      </c>
      <c r="C108" s="17" t="s">
        <v>87</v>
      </c>
      <c r="D108" s="17" t="s">
        <v>13</v>
      </c>
      <c r="E108" s="17" t="s">
        <v>28</v>
      </c>
      <c r="F108" s="17" t="s">
        <v>63</v>
      </c>
      <c r="G108" s="46" t="s">
        <v>74</v>
      </c>
      <c r="H108" s="46">
        <v>5</v>
      </c>
      <c r="I108" s="17">
        <v>16</v>
      </c>
    </row>
    <row r="109" spans="2:9" x14ac:dyDescent="0.25">
      <c r="B109" s="67">
        <v>44511</v>
      </c>
      <c r="C109" s="17" t="s">
        <v>83</v>
      </c>
      <c r="D109" s="17" t="s">
        <v>17</v>
      </c>
      <c r="E109" s="17" t="s">
        <v>27</v>
      </c>
      <c r="F109" s="17" t="s">
        <v>61</v>
      </c>
      <c r="G109" s="46" t="s">
        <v>77</v>
      </c>
      <c r="H109" s="46">
        <v>15</v>
      </c>
      <c r="I109" s="17">
        <v>13</v>
      </c>
    </row>
    <row r="110" spans="2:9" x14ac:dyDescent="0.25">
      <c r="B110" s="67">
        <v>44511</v>
      </c>
      <c r="C110" s="17" t="s">
        <v>85</v>
      </c>
      <c r="D110" s="17" t="s">
        <v>17</v>
      </c>
      <c r="E110" s="17" t="s">
        <v>27</v>
      </c>
      <c r="F110" s="17" t="s">
        <v>61</v>
      </c>
      <c r="G110" s="46" t="s">
        <v>73</v>
      </c>
      <c r="H110" s="46">
        <v>15</v>
      </c>
      <c r="I110" s="17">
        <v>16</v>
      </c>
    </row>
    <row r="111" spans="2:9" x14ac:dyDescent="0.25">
      <c r="B111" s="67">
        <v>44512</v>
      </c>
      <c r="C111" s="17" t="s">
        <v>89</v>
      </c>
      <c r="D111" s="17" t="s">
        <v>17</v>
      </c>
      <c r="E111" s="17" t="s">
        <v>27</v>
      </c>
      <c r="F111" s="17" t="s">
        <v>61</v>
      </c>
      <c r="G111" s="46" t="s">
        <v>78</v>
      </c>
      <c r="H111" s="46">
        <v>5</v>
      </c>
      <c r="I111" s="17">
        <v>14</v>
      </c>
    </row>
    <row r="112" spans="2:9" x14ac:dyDescent="0.25">
      <c r="B112" s="67">
        <v>44514</v>
      </c>
      <c r="C112" s="17" t="s">
        <v>84</v>
      </c>
      <c r="D112" s="17" t="s">
        <v>64</v>
      </c>
      <c r="E112" s="17" t="s">
        <v>164</v>
      </c>
      <c r="F112" s="17" t="s">
        <v>65</v>
      </c>
      <c r="G112" s="46" t="s">
        <v>72</v>
      </c>
      <c r="H112" s="46">
        <v>25</v>
      </c>
      <c r="I112" s="17">
        <v>19</v>
      </c>
    </row>
    <row r="113" spans="2:9" x14ac:dyDescent="0.25">
      <c r="B113" s="67">
        <v>44517</v>
      </c>
      <c r="C113" s="17" t="s">
        <v>89</v>
      </c>
      <c r="D113" s="17" t="s">
        <v>17</v>
      </c>
      <c r="E113" s="17" t="s">
        <v>27</v>
      </c>
      <c r="F113" s="17" t="s">
        <v>61</v>
      </c>
      <c r="G113" s="46" t="s">
        <v>80</v>
      </c>
      <c r="H113" s="46">
        <v>5</v>
      </c>
      <c r="I113" s="17">
        <v>13</v>
      </c>
    </row>
    <row r="114" spans="2:9" x14ac:dyDescent="0.25">
      <c r="B114" s="67">
        <v>44522</v>
      </c>
      <c r="C114" s="17" t="s">
        <v>86</v>
      </c>
      <c r="D114" s="17" t="s">
        <v>64</v>
      </c>
      <c r="E114" s="17" t="s">
        <v>164</v>
      </c>
      <c r="F114" s="17" t="s">
        <v>65</v>
      </c>
      <c r="G114" s="46" t="s">
        <v>73</v>
      </c>
      <c r="H114" s="46">
        <v>20</v>
      </c>
      <c r="I114" s="17">
        <v>18</v>
      </c>
    </row>
    <row r="115" spans="2:9" x14ac:dyDescent="0.25">
      <c r="B115" s="67">
        <v>44523</v>
      </c>
      <c r="C115" s="17" t="s">
        <v>84</v>
      </c>
      <c r="D115" s="17" t="s">
        <v>149</v>
      </c>
      <c r="E115" s="17" t="s">
        <v>162</v>
      </c>
      <c r="F115" s="17" t="s">
        <v>67</v>
      </c>
      <c r="G115" s="46" t="s">
        <v>81</v>
      </c>
      <c r="H115" s="46">
        <v>15</v>
      </c>
      <c r="I115" s="17">
        <v>12</v>
      </c>
    </row>
    <row r="116" spans="2:9" x14ac:dyDescent="0.25">
      <c r="B116" s="67">
        <v>44526</v>
      </c>
      <c r="C116" s="17" t="s">
        <v>88</v>
      </c>
      <c r="D116" s="17" t="s">
        <v>13</v>
      </c>
      <c r="E116" s="17" t="s">
        <v>28</v>
      </c>
      <c r="F116" s="17" t="s">
        <v>63</v>
      </c>
      <c r="G116" s="46" t="s">
        <v>76</v>
      </c>
      <c r="H116" s="46">
        <v>30</v>
      </c>
      <c r="I116" s="17">
        <v>7</v>
      </c>
    </row>
    <row r="117" spans="2:9" x14ac:dyDescent="0.25">
      <c r="B117" s="67">
        <v>44541</v>
      </c>
      <c r="C117" s="17" t="s">
        <v>84</v>
      </c>
      <c r="D117" s="17" t="s">
        <v>68</v>
      </c>
      <c r="E117" s="17" t="s">
        <v>162</v>
      </c>
      <c r="F117" s="17" t="s">
        <v>67</v>
      </c>
      <c r="G117" s="46" t="s">
        <v>80</v>
      </c>
      <c r="H117" s="46">
        <v>15</v>
      </c>
      <c r="I117" s="17">
        <v>4</v>
      </c>
    </row>
    <row r="118" spans="2:9" x14ac:dyDescent="0.25">
      <c r="B118" s="67">
        <v>44541</v>
      </c>
      <c r="C118" s="17" t="s">
        <v>88</v>
      </c>
      <c r="D118" s="17" t="s">
        <v>71</v>
      </c>
      <c r="E118" s="17" t="s">
        <v>162</v>
      </c>
      <c r="F118" s="17" t="s">
        <v>67</v>
      </c>
      <c r="G118" s="46" t="s">
        <v>73</v>
      </c>
      <c r="H118" s="46">
        <v>10</v>
      </c>
      <c r="I118" s="17">
        <v>5</v>
      </c>
    </row>
    <row r="119" spans="2:9" x14ac:dyDescent="0.25">
      <c r="B119" s="67">
        <v>44545</v>
      </c>
      <c r="C119" s="17" t="s">
        <v>85</v>
      </c>
      <c r="D119" s="17" t="s">
        <v>43</v>
      </c>
      <c r="E119" s="17" t="s">
        <v>163</v>
      </c>
      <c r="F119" s="17" t="s">
        <v>63</v>
      </c>
      <c r="G119" s="46" t="s">
        <v>79</v>
      </c>
      <c r="H119" s="46">
        <v>25</v>
      </c>
      <c r="I119" s="17">
        <v>4</v>
      </c>
    </row>
    <row r="120" spans="2:9" x14ac:dyDescent="0.25">
      <c r="B120" s="67">
        <v>44547</v>
      </c>
      <c r="C120" s="17" t="s">
        <v>89</v>
      </c>
      <c r="D120" s="17" t="s">
        <v>43</v>
      </c>
      <c r="E120" s="17" t="s">
        <v>163</v>
      </c>
      <c r="F120" s="17" t="s">
        <v>63</v>
      </c>
      <c r="G120" s="46" t="s">
        <v>76</v>
      </c>
      <c r="H120" s="46">
        <v>20</v>
      </c>
      <c r="I120" s="17">
        <v>14</v>
      </c>
    </row>
    <row r="121" spans="2:9" x14ac:dyDescent="0.25">
      <c r="B121" s="67">
        <v>44549</v>
      </c>
      <c r="C121" s="17" t="s">
        <v>83</v>
      </c>
      <c r="D121" s="17" t="s">
        <v>68</v>
      </c>
      <c r="E121" s="17" t="s">
        <v>162</v>
      </c>
      <c r="F121" s="17" t="s">
        <v>67</v>
      </c>
      <c r="G121" s="46" t="s">
        <v>77</v>
      </c>
      <c r="H121" s="46">
        <v>10</v>
      </c>
      <c r="I121" s="17">
        <v>18</v>
      </c>
    </row>
    <row r="122" spans="2:9" x14ac:dyDescent="0.25">
      <c r="B122" s="67">
        <v>44556</v>
      </c>
      <c r="C122" s="17" t="s">
        <v>84</v>
      </c>
      <c r="D122" s="17" t="s">
        <v>17</v>
      </c>
      <c r="E122" s="17" t="s">
        <v>27</v>
      </c>
      <c r="F122" s="17" t="s">
        <v>61</v>
      </c>
      <c r="G122" s="46" t="s">
        <v>73</v>
      </c>
      <c r="H122" s="46">
        <v>25</v>
      </c>
      <c r="I122" s="17">
        <v>5</v>
      </c>
    </row>
    <row r="123" spans="2:9" x14ac:dyDescent="0.25">
      <c r="B123" s="67">
        <v>44556</v>
      </c>
      <c r="C123" s="17" t="s">
        <v>82</v>
      </c>
      <c r="D123" s="17" t="s">
        <v>17</v>
      </c>
      <c r="E123" s="17" t="s">
        <v>27</v>
      </c>
      <c r="F123" s="17" t="s">
        <v>61</v>
      </c>
      <c r="G123" s="46" t="s">
        <v>78</v>
      </c>
      <c r="H123" s="46">
        <v>30</v>
      </c>
      <c r="I123" s="17">
        <v>16</v>
      </c>
    </row>
    <row r="124" spans="2:9" x14ac:dyDescent="0.25">
      <c r="B124" s="67">
        <v>44556</v>
      </c>
      <c r="C124" s="17" t="s">
        <v>82</v>
      </c>
      <c r="D124" s="17" t="s">
        <v>149</v>
      </c>
      <c r="E124" s="17" t="s">
        <v>162</v>
      </c>
      <c r="F124" s="17" t="s">
        <v>67</v>
      </c>
      <c r="G124" s="46" t="s">
        <v>79</v>
      </c>
      <c r="H124" s="46">
        <v>10</v>
      </c>
      <c r="I124" s="17">
        <v>4</v>
      </c>
    </row>
    <row r="125" spans="2:9" x14ac:dyDescent="0.25">
      <c r="B125" s="67">
        <v>44558</v>
      </c>
      <c r="C125" s="17" t="s">
        <v>88</v>
      </c>
      <c r="D125" s="17" t="s">
        <v>15</v>
      </c>
      <c r="E125" s="17" t="s">
        <v>161</v>
      </c>
      <c r="F125" s="17" t="s">
        <v>63</v>
      </c>
      <c r="G125" s="46" t="s">
        <v>75</v>
      </c>
      <c r="H125" s="46">
        <v>10</v>
      </c>
      <c r="I125" s="17">
        <v>16</v>
      </c>
    </row>
    <row r="126" spans="2:9" x14ac:dyDescent="0.25">
      <c r="B126" s="67">
        <v>44561</v>
      </c>
      <c r="C126" s="17" t="s">
        <v>85</v>
      </c>
      <c r="D126" s="17" t="s">
        <v>69</v>
      </c>
      <c r="E126" s="17" t="s">
        <v>162</v>
      </c>
      <c r="F126" s="17" t="s">
        <v>67</v>
      </c>
      <c r="G126" s="46" t="s">
        <v>81</v>
      </c>
      <c r="H126" s="46">
        <v>10</v>
      </c>
      <c r="I126" s="17">
        <v>7</v>
      </c>
    </row>
    <row r="127" spans="2:9" x14ac:dyDescent="0.25">
      <c r="B127" s="67">
        <v>44566</v>
      </c>
      <c r="C127" s="17" t="s">
        <v>85</v>
      </c>
      <c r="D127" s="17" t="s">
        <v>13</v>
      </c>
      <c r="E127" s="17" t="s">
        <v>28</v>
      </c>
      <c r="F127" s="17" t="s">
        <v>63</v>
      </c>
      <c r="G127" s="46" t="s">
        <v>75</v>
      </c>
      <c r="H127" s="46">
        <v>5</v>
      </c>
      <c r="I127" s="17">
        <v>3</v>
      </c>
    </row>
    <row r="128" spans="2:9" x14ac:dyDescent="0.25">
      <c r="B128" s="67">
        <v>44567</v>
      </c>
      <c r="C128" s="17" t="s">
        <v>84</v>
      </c>
      <c r="D128" s="17" t="s">
        <v>70</v>
      </c>
      <c r="E128" s="17" t="s">
        <v>162</v>
      </c>
      <c r="F128" s="17" t="s">
        <v>67</v>
      </c>
      <c r="G128" s="46" t="s">
        <v>74</v>
      </c>
      <c r="H128" s="46">
        <v>15</v>
      </c>
      <c r="I128" s="17">
        <v>13</v>
      </c>
    </row>
    <row r="129" spans="2:9" x14ac:dyDescent="0.25">
      <c r="B129" s="67">
        <v>44569</v>
      </c>
      <c r="C129" s="17" t="s">
        <v>87</v>
      </c>
      <c r="D129" s="17" t="s">
        <v>17</v>
      </c>
      <c r="E129" s="17" t="s">
        <v>27</v>
      </c>
      <c r="F129" s="17" t="s">
        <v>61</v>
      </c>
      <c r="G129" s="46" t="s">
        <v>73</v>
      </c>
      <c r="H129" s="46">
        <v>10</v>
      </c>
      <c r="I129" s="17">
        <v>13</v>
      </c>
    </row>
    <row r="130" spans="2:9" x14ac:dyDescent="0.25">
      <c r="B130" s="67">
        <v>44573</v>
      </c>
      <c r="C130" s="17" t="s">
        <v>83</v>
      </c>
      <c r="D130" s="17" t="s">
        <v>68</v>
      </c>
      <c r="E130" s="17" t="s">
        <v>162</v>
      </c>
      <c r="F130" s="17" t="s">
        <v>67</v>
      </c>
      <c r="G130" s="46" t="s">
        <v>78</v>
      </c>
      <c r="H130" s="46">
        <v>20</v>
      </c>
      <c r="I130" s="17">
        <v>20</v>
      </c>
    </row>
    <row r="131" spans="2:9" x14ac:dyDescent="0.25">
      <c r="B131" s="67">
        <v>44580</v>
      </c>
      <c r="C131" s="17" t="s">
        <v>88</v>
      </c>
      <c r="D131" s="17" t="s">
        <v>64</v>
      </c>
      <c r="E131" s="17" t="s">
        <v>164</v>
      </c>
      <c r="F131" s="17" t="s">
        <v>65</v>
      </c>
      <c r="G131" s="46" t="s">
        <v>80</v>
      </c>
      <c r="H131" s="46">
        <v>5</v>
      </c>
      <c r="I131" s="17">
        <v>6</v>
      </c>
    </row>
    <row r="132" spans="2:9" x14ac:dyDescent="0.25">
      <c r="B132" s="67">
        <v>44580</v>
      </c>
      <c r="C132" s="17" t="s">
        <v>86</v>
      </c>
      <c r="D132" s="17" t="s">
        <v>43</v>
      </c>
      <c r="E132" s="17" t="s">
        <v>163</v>
      </c>
      <c r="F132" s="17" t="s">
        <v>63</v>
      </c>
      <c r="G132" s="46" t="s">
        <v>76</v>
      </c>
      <c r="H132" s="46">
        <v>20</v>
      </c>
      <c r="I132" s="17">
        <v>18</v>
      </c>
    </row>
    <row r="133" spans="2:9" x14ac:dyDescent="0.25">
      <c r="B133" s="67">
        <v>44586</v>
      </c>
      <c r="C133" s="17" t="s">
        <v>85</v>
      </c>
      <c r="D133" s="17" t="s">
        <v>70</v>
      </c>
      <c r="E133" s="17" t="s">
        <v>162</v>
      </c>
      <c r="F133" s="17" t="s">
        <v>67</v>
      </c>
      <c r="G133" s="46" t="s">
        <v>72</v>
      </c>
      <c r="H133" s="46">
        <v>5</v>
      </c>
      <c r="I133" s="17">
        <v>7</v>
      </c>
    </row>
    <row r="134" spans="2:9" x14ac:dyDescent="0.25">
      <c r="B134" s="67">
        <v>44588</v>
      </c>
      <c r="C134" s="17" t="s">
        <v>88</v>
      </c>
      <c r="D134" s="17" t="s">
        <v>59</v>
      </c>
      <c r="E134" s="17" t="s">
        <v>30</v>
      </c>
      <c r="F134" s="17" t="s">
        <v>62</v>
      </c>
      <c r="G134" s="46" t="s">
        <v>80</v>
      </c>
      <c r="H134" s="46">
        <v>10</v>
      </c>
      <c r="I134" s="17">
        <v>18</v>
      </c>
    </row>
    <row r="135" spans="2:9" x14ac:dyDescent="0.25">
      <c r="B135" s="67">
        <v>44590</v>
      </c>
      <c r="C135" s="17" t="s">
        <v>83</v>
      </c>
      <c r="D135" s="17" t="s">
        <v>66</v>
      </c>
      <c r="E135" s="17" t="s">
        <v>162</v>
      </c>
      <c r="F135" s="17" t="s">
        <v>67</v>
      </c>
      <c r="G135" s="46" t="s">
        <v>77</v>
      </c>
      <c r="H135" s="46">
        <v>5</v>
      </c>
      <c r="I135" s="17">
        <v>5</v>
      </c>
    </row>
    <row r="136" spans="2:9" x14ac:dyDescent="0.25">
      <c r="B136" s="67">
        <v>44591</v>
      </c>
      <c r="C136" s="17" t="s">
        <v>83</v>
      </c>
      <c r="D136" s="17" t="s">
        <v>68</v>
      </c>
      <c r="E136" s="17" t="s">
        <v>162</v>
      </c>
      <c r="F136" s="17" t="s">
        <v>67</v>
      </c>
      <c r="G136" s="46" t="s">
        <v>81</v>
      </c>
      <c r="H136" s="46">
        <v>5</v>
      </c>
      <c r="I136" s="17">
        <v>7</v>
      </c>
    </row>
    <row r="137" spans="2:9" x14ac:dyDescent="0.25">
      <c r="B137" s="67">
        <v>44593</v>
      </c>
      <c r="C137" s="17" t="s">
        <v>83</v>
      </c>
      <c r="D137" s="17" t="s">
        <v>68</v>
      </c>
      <c r="E137" s="17" t="s">
        <v>162</v>
      </c>
      <c r="F137" s="17" t="s">
        <v>67</v>
      </c>
      <c r="G137" s="46" t="s">
        <v>76</v>
      </c>
      <c r="H137" s="46">
        <v>5</v>
      </c>
      <c r="I137" s="17">
        <v>16</v>
      </c>
    </row>
    <row r="138" spans="2:9" x14ac:dyDescent="0.25">
      <c r="B138" s="67">
        <v>44595</v>
      </c>
      <c r="C138" s="17" t="s">
        <v>82</v>
      </c>
      <c r="D138" s="17" t="s">
        <v>60</v>
      </c>
      <c r="E138" s="17" t="s">
        <v>161</v>
      </c>
      <c r="F138" s="17" t="s">
        <v>63</v>
      </c>
      <c r="G138" s="46" t="s">
        <v>79</v>
      </c>
      <c r="H138" s="46">
        <v>15</v>
      </c>
      <c r="I138" s="17">
        <v>9</v>
      </c>
    </row>
    <row r="139" spans="2:9" x14ac:dyDescent="0.25">
      <c r="B139" s="67">
        <v>44596</v>
      </c>
      <c r="C139" s="17" t="s">
        <v>89</v>
      </c>
      <c r="D139" s="17" t="s">
        <v>17</v>
      </c>
      <c r="E139" s="17" t="s">
        <v>27</v>
      </c>
      <c r="F139" s="17" t="s">
        <v>61</v>
      </c>
      <c r="G139" s="46" t="s">
        <v>76</v>
      </c>
      <c r="H139" s="46">
        <v>25</v>
      </c>
      <c r="I139" s="17">
        <v>20</v>
      </c>
    </row>
    <row r="140" spans="2:9" x14ac:dyDescent="0.25">
      <c r="B140" s="67">
        <v>44597</v>
      </c>
      <c r="C140" s="17" t="s">
        <v>89</v>
      </c>
      <c r="D140" s="17" t="s">
        <v>149</v>
      </c>
      <c r="E140" s="17" t="s">
        <v>162</v>
      </c>
      <c r="F140" s="17" t="s">
        <v>67</v>
      </c>
      <c r="G140" s="46" t="s">
        <v>78</v>
      </c>
      <c r="H140" s="46">
        <v>15</v>
      </c>
      <c r="I140" s="17">
        <v>6</v>
      </c>
    </row>
    <row r="141" spans="2:9" x14ac:dyDescent="0.25">
      <c r="B141" s="67">
        <v>44598</v>
      </c>
      <c r="C141" s="17" t="s">
        <v>82</v>
      </c>
      <c r="D141" s="17" t="s">
        <v>17</v>
      </c>
      <c r="E141" s="17" t="s">
        <v>27</v>
      </c>
      <c r="F141" s="17" t="s">
        <v>61</v>
      </c>
      <c r="G141" s="46" t="s">
        <v>74</v>
      </c>
      <c r="H141" s="46">
        <v>10</v>
      </c>
      <c r="I141" s="17">
        <v>13</v>
      </c>
    </row>
    <row r="142" spans="2:9" x14ac:dyDescent="0.25">
      <c r="B142" s="67">
        <v>44603</v>
      </c>
      <c r="C142" s="17" t="s">
        <v>89</v>
      </c>
      <c r="D142" s="17" t="s">
        <v>64</v>
      </c>
      <c r="E142" s="17" t="s">
        <v>164</v>
      </c>
      <c r="F142" s="17" t="s">
        <v>65</v>
      </c>
      <c r="G142" s="46" t="s">
        <v>81</v>
      </c>
      <c r="H142" s="46">
        <v>5</v>
      </c>
      <c r="I142" s="17">
        <v>2</v>
      </c>
    </row>
    <row r="143" spans="2:9" x14ac:dyDescent="0.25">
      <c r="B143" s="67">
        <v>44604</v>
      </c>
      <c r="C143" s="17" t="s">
        <v>85</v>
      </c>
      <c r="D143" s="17" t="s">
        <v>15</v>
      </c>
      <c r="E143" s="17" t="s">
        <v>161</v>
      </c>
      <c r="F143" s="17" t="s">
        <v>63</v>
      </c>
      <c r="G143" s="46" t="s">
        <v>78</v>
      </c>
      <c r="H143" s="46">
        <v>30</v>
      </c>
      <c r="I143" s="17">
        <v>9</v>
      </c>
    </row>
    <row r="144" spans="2:9" x14ac:dyDescent="0.25">
      <c r="B144" s="67">
        <v>44605</v>
      </c>
      <c r="C144" s="17" t="s">
        <v>84</v>
      </c>
      <c r="D144" s="17" t="s">
        <v>17</v>
      </c>
      <c r="E144" s="17" t="s">
        <v>27</v>
      </c>
      <c r="F144" s="17" t="s">
        <v>61</v>
      </c>
      <c r="G144" s="46" t="s">
        <v>76</v>
      </c>
      <c r="H144" s="46">
        <v>10</v>
      </c>
      <c r="I144" s="17">
        <v>14</v>
      </c>
    </row>
    <row r="145" spans="2:9" x14ac:dyDescent="0.25">
      <c r="B145" s="67">
        <v>44605</v>
      </c>
      <c r="C145" s="17" t="s">
        <v>83</v>
      </c>
      <c r="D145" s="17" t="s">
        <v>15</v>
      </c>
      <c r="E145" s="17" t="s">
        <v>161</v>
      </c>
      <c r="F145" s="17" t="s">
        <v>63</v>
      </c>
      <c r="G145" s="46" t="s">
        <v>79</v>
      </c>
      <c r="H145" s="46">
        <v>15</v>
      </c>
      <c r="I145" s="17">
        <v>9</v>
      </c>
    </row>
    <row r="146" spans="2:9" x14ac:dyDescent="0.25">
      <c r="B146" s="67">
        <v>44605</v>
      </c>
      <c r="C146" s="17" t="s">
        <v>89</v>
      </c>
      <c r="D146" s="17" t="s">
        <v>59</v>
      </c>
      <c r="E146" s="17" t="s">
        <v>30</v>
      </c>
      <c r="F146" s="17" t="s">
        <v>62</v>
      </c>
      <c r="G146" s="46" t="s">
        <v>78</v>
      </c>
      <c r="H146" s="46">
        <v>30</v>
      </c>
      <c r="I146" s="17">
        <v>6</v>
      </c>
    </row>
    <row r="147" spans="2:9" x14ac:dyDescent="0.25">
      <c r="B147" s="67">
        <v>44606</v>
      </c>
      <c r="C147" s="17" t="s">
        <v>83</v>
      </c>
      <c r="D147" s="17" t="s">
        <v>59</v>
      </c>
      <c r="E147" s="17" t="s">
        <v>30</v>
      </c>
      <c r="F147" s="17" t="s">
        <v>62</v>
      </c>
      <c r="G147" s="46" t="s">
        <v>76</v>
      </c>
      <c r="H147" s="46">
        <v>30</v>
      </c>
      <c r="I147" s="17">
        <v>14</v>
      </c>
    </row>
    <row r="148" spans="2:9" x14ac:dyDescent="0.25">
      <c r="B148" s="67">
        <v>44610</v>
      </c>
      <c r="C148" s="17" t="s">
        <v>85</v>
      </c>
      <c r="D148" s="17" t="s">
        <v>13</v>
      </c>
      <c r="E148" s="17" t="s">
        <v>28</v>
      </c>
      <c r="F148" s="17" t="s">
        <v>63</v>
      </c>
      <c r="G148" s="46" t="s">
        <v>77</v>
      </c>
      <c r="H148" s="46">
        <v>20</v>
      </c>
      <c r="I148" s="17">
        <v>12</v>
      </c>
    </row>
    <row r="149" spans="2:9" x14ac:dyDescent="0.25">
      <c r="B149" s="67">
        <v>44613</v>
      </c>
      <c r="C149" s="17" t="s">
        <v>89</v>
      </c>
      <c r="D149" s="17" t="s">
        <v>13</v>
      </c>
      <c r="E149" s="17" t="s">
        <v>28</v>
      </c>
      <c r="F149" s="17" t="s">
        <v>63</v>
      </c>
      <c r="G149" s="46" t="s">
        <v>80</v>
      </c>
      <c r="H149" s="46">
        <v>25</v>
      </c>
      <c r="I149" s="17">
        <v>10</v>
      </c>
    </row>
    <row r="150" spans="2:9" x14ac:dyDescent="0.25">
      <c r="B150" s="67">
        <v>44613</v>
      </c>
      <c r="C150" s="17" t="s">
        <v>83</v>
      </c>
      <c r="D150" s="17" t="s">
        <v>59</v>
      </c>
      <c r="E150" s="17" t="s">
        <v>30</v>
      </c>
      <c r="F150" s="17" t="s">
        <v>62</v>
      </c>
      <c r="G150" s="46" t="s">
        <v>73</v>
      </c>
      <c r="H150" s="46">
        <v>15</v>
      </c>
      <c r="I150" s="17">
        <v>7</v>
      </c>
    </row>
    <row r="151" spans="2:9" x14ac:dyDescent="0.25">
      <c r="B151" s="67">
        <v>44613</v>
      </c>
      <c r="C151" s="17" t="s">
        <v>83</v>
      </c>
      <c r="D151" s="17" t="s">
        <v>43</v>
      </c>
      <c r="E151" s="17" t="s">
        <v>163</v>
      </c>
      <c r="F151" s="17" t="s">
        <v>63</v>
      </c>
      <c r="G151" s="46" t="s">
        <v>78</v>
      </c>
      <c r="H151" s="46">
        <v>0</v>
      </c>
      <c r="I151" s="17">
        <v>13</v>
      </c>
    </row>
    <row r="152" spans="2:9" x14ac:dyDescent="0.25">
      <c r="B152" s="67">
        <v>44614</v>
      </c>
      <c r="C152" s="17" t="s">
        <v>89</v>
      </c>
      <c r="D152" s="17" t="s">
        <v>60</v>
      </c>
      <c r="E152" s="17" t="s">
        <v>161</v>
      </c>
      <c r="F152" s="17" t="s">
        <v>63</v>
      </c>
      <c r="G152" s="46" t="s">
        <v>79</v>
      </c>
      <c r="H152" s="46">
        <v>15</v>
      </c>
      <c r="I152" s="17">
        <v>2</v>
      </c>
    </row>
    <row r="153" spans="2:9" x14ac:dyDescent="0.25">
      <c r="B153" s="67">
        <v>44618</v>
      </c>
      <c r="C153" s="17" t="s">
        <v>83</v>
      </c>
      <c r="D153" s="17" t="s">
        <v>15</v>
      </c>
      <c r="E153" s="17" t="s">
        <v>161</v>
      </c>
      <c r="F153" s="17" t="s">
        <v>63</v>
      </c>
      <c r="G153" s="46" t="s">
        <v>81</v>
      </c>
      <c r="H153" s="46">
        <v>10</v>
      </c>
      <c r="I153" s="17">
        <v>12</v>
      </c>
    </row>
    <row r="154" spans="2:9" x14ac:dyDescent="0.25">
      <c r="B154" s="67">
        <v>44621</v>
      </c>
      <c r="C154" s="17" t="s">
        <v>88</v>
      </c>
      <c r="D154" s="17" t="s">
        <v>16</v>
      </c>
      <c r="E154" s="17" t="s">
        <v>29</v>
      </c>
      <c r="F154" s="17" t="s">
        <v>63</v>
      </c>
      <c r="G154" s="46" t="s">
        <v>75</v>
      </c>
      <c r="H154" s="46">
        <v>5</v>
      </c>
      <c r="I154" s="17">
        <v>20</v>
      </c>
    </row>
    <row r="155" spans="2:9" x14ac:dyDescent="0.25">
      <c r="B155" s="67">
        <v>44623</v>
      </c>
      <c r="C155" s="17" t="s">
        <v>89</v>
      </c>
      <c r="D155" s="17" t="s">
        <v>148</v>
      </c>
      <c r="E155" s="17" t="s">
        <v>162</v>
      </c>
      <c r="F155" s="17" t="s">
        <v>67</v>
      </c>
      <c r="G155" s="46" t="s">
        <v>81</v>
      </c>
      <c r="H155" s="46">
        <v>10</v>
      </c>
      <c r="I155" s="17">
        <v>6</v>
      </c>
    </row>
    <row r="156" spans="2:9" x14ac:dyDescent="0.25">
      <c r="B156" s="67">
        <v>44626</v>
      </c>
      <c r="C156" s="17" t="s">
        <v>82</v>
      </c>
      <c r="D156" s="17" t="s">
        <v>16</v>
      </c>
      <c r="E156" s="17" t="s">
        <v>29</v>
      </c>
      <c r="F156" s="17" t="s">
        <v>63</v>
      </c>
      <c r="G156" s="46" t="s">
        <v>80</v>
      </c>
      <c r="H156" s="46">
        <v>10</v>
      </c>
      <c r="I156" s="17">
        <v>14</v>
      </c>
    </row>
    <row r="157" spans="2:9" x14ac:dyDescent="0.25">
      <c r="B157" s="67">
        <v>44627</v>
      </c>
      <c r="C157" s="17" t="s">
        <v>85</v>
      </c>
      <c r="D157" s="17" t="s">
        <v>17</v>
      </c>
      <c r="E157" s="17" t="s">
        <v>27</v>
      </c>
      <c r="F157" s="17" t="s">
        <v>61</v>
      </c>
      <c r="G157" s="46" t="s">
        <v>78</v>
      </c>
      <c r="H157" s="46">
        <v>20</v>
      </c>
      <c r="I157" s="17">
        <v>12</v>
      </c>
    </row>
    <row r="158" spans="2:9" x14ac:dyDescent="0.25">
      <c r="B158" s="67">
        <v>44627</v>
      </c>
      <c r="C158" s="17" t="s">
        <v>86</v>
      </c>
      <c r="D158" s="17" t="s">
        <v>71</v>
      </c>
      <c r="E158" s="17" t="s">
        <v>162</v>
      </c>
      <c r="F158" s="17" t="s">
        <v>67</v>
      </c>
      <c r="G158" s="46" t="s">
        <v>78</v>
      </c>
      <c r="H158" s="46">
        <v>0</v>
      </c>
      <c r="I158" s="17">
        <v>14</v>
      </c>
    </row>
    <row r="159" spans="2:9" x14ac:dyDescent="0.25">
      <c r="B159" s="67">
        <v>44627</v>
      </c>
      <c r="C159" s="17" t="s">
        <v>89</v>
      </c>
      <c r="D159" s="17" t="s">
        <v>13</v>
      </c>
      <c r="E159" s="17" t="s">
        <v>28</v>
      </c>
      <c r="F159" s="17" t="s">
        <v>63</v>
      </c>
      <c r="G159" s="46" t="s">
        <v>78</v>
      </c>
      <c r="H159" s="46">
        <v>10</v>
      </c>
      <c r="I159" s="17">
        <v>6</v>
      </c>
    </row>
    <row r="160" spans="2:9" x14ac:dyDescent="0.25">
      <c r="B160" s="67">
        <v>44630</v>
      </c>
      <c r="C160" s="17" t="s">
        <v>82</v>
      </c>
      <c r="D160" s="17" t="s">
        <v>13</v>
      </c>
      <c r="E160" s="17" t="s">
        <v>28</v>
      </c>
      <c r="F160" s="17" t="s">
        <v>63</v>
      </c>
      <c r="G160" s="46" t="s">
        <v>75</v>
      </c>
      <c r="H160" s="46">
        <v>0</v>
      </c>
      <c r="I160" s="17">
        <v>19</v>
      </c>
    </row>
    <row r="161" spans="2:9" x14ac:dyDescent="0.25">
      <c r="B161" s="67">
        <v>44633</v>
      </c>
      <c r="C161" s="17" t="s">
        <v>87</v>
      </c>
      <c r="D161" s="17" t="s">
        <v>149</v>
      </c>
      <c r="E161" s="17" t="s">
        <v>162</v>
      </c>
      <c r="F161" s="17" t="s">
        <v>67</v>
      </c>
      <c r="G161" s="46" t="s">
        <v>76</v>
      </c>
      <c r="H161" s="46">
        <v>10</v>
      </c>
      <c r="I161" s="17">
        <v>12</v>
      </c>
    </row>
    <row r="162" spans="2:9" x14ac:dyDescent="0.25">
      <c r="B162" s="67">
        <v>44635</v>
      </c>
      <c r="C162" s="17" t="s">
        <v>85</v>
      </c>
      <c r="D162" s="17" t="s">
        <v>17</v>
      </c>
      <c r="E162" s="17" t="s">
        <v>27</v>
      </c>
      <c r="F162" s="17" t="s">
        <v>61</v>
      </c>
      <c r="G162" s="46" t="s">
        <v>80</v>
      </c>
      <c r="H162" s="46">
        <v>10</v>
      </c>
      <c r="I162" s="17">
        <v>11</v>
      </c>
    </row>
    <row r="163" spans="2:9" x14ac:dyDescent="0.25">
      <c r="B163" s="67">
        <v>44636</v>
      </c>
      <c r="C163" s="17" t="s">
        <v>85</v>
      </c>
      <c r="D163" s="17" t="s">
        <v>71</v>
      </c>
      <c r="E163" s="17" t="s">
        <v>162</v>
      </c>
      <c r="F163" s="17" t="s">
        <v>67</v>
      </c>
      <c r="G163" s="46" t="s">
        <v>80</v>
      </c>
      <c r="H163" s="46">
        <v>15</v>
      </c>
      <c r="I163" s="17">
        <v>16</v>
      </c>
    </row>
    <row r="164" spans="2:9" x14ac:dyDescent="0.25">
      <c r="B164" s="67">
        <v>44639</v>
      </c>
      <c r="C164" s="17" t="s">
        <v>87</v>
      </c>
      <c r="D164" s="17" t="s">
        <v>17</v>
      </c>
      <c r="E164" s="17" t="s">
        <v>27</v>
      </c>
      <c r="F164" s="17" t="s">
        <v>61</v>
      </c>
      <c r="G164" s="46" t="s">
        <v>77</v>
      </c>
      <c r="H164" s="46">
        <v>25</v>
      </c>
      <c r="I164" s="17">
        <v>15</v>
      </c>
    </row>
    <row r="165" spans="2:9" x14ac:dyDescent="0.25">
      <c r="B165" s="67">
        <v>44642</v>
      </c>
      <c r="C165" s="17" t="s">
        <v>84</v>
      </c>
      <c r="D165" s="17" t="s">
        <v>16</v>
      </c>
      <c r="E165" s="17" t="s">
        <v>29</v>
      </c>
      <c r="F165" s="17" t="s">
        <v>63</v>
      </c>
      <c r="G165" s="46" t="s">
        <v>79</v>
      </c>
      <c r="H165" s="46">
        <v>25</v>
      </c>
      <c r="I165" s="17">
        <v>16</v>
      </c>
    </row>
    <row r="166" spans="2:9" x14ac:dyDescent="0.25">
      <c r="B166" s="67">
        <v>44644</v>
      </c>
      <c r="C166" s="17" t="s">
        <v>84</v>
      </c>
      <c r="D166" s="17" t="s">
        <v>149</v>
      </c>
      <c r="E166" s="17" t="s">
        <v>162</v>
      </c>
      <c r="F166" s="17" t="s">
        <v>67</v>
      </c>
      <c r="G166" s="46" t="s">
        <v>75</v>
      </c>
      <c r="H166" s="46">
        <v>0</v>
      </c>
      <c r="I166" s="17">
        <v>10</v>
      </c>
    </row>
    <row r="167" spans="2:9" x14ac:dyDescent="0.25">
      <c r="B167" s="67">
        <v>44648</v>
      </c>
      <c r="C167" s="17" t="s">
        <v>89</v>
      </c>
      <c r="D167" s="17" t="s">
        <v>64</v>
      </c>
      <c r="E167" s="17" t="s">
        <v>164</v>
      </c>
      <c r="F167" s="17" t="s">
        <v>65</v>
      </c>
      <c r="G167" s="46" t="s">
        <v>76</v>
      </c>
      <c r="H167" s="46">
        <v>0</v>
      </c>
      <c r="I167" s="17">
        <v>2</v>
      </c>
    </row>
    <row r="168" spans="2:9" x14ac:dyDescent="0.25">
      <c r="B168" s="67">
        <v>44663</v>
      </c>
      <c r="C168" s="17" t="s">
        <v>86</v>
      </c>
      <c r="D168" s="17" t="s">
        <v>148</v>
      </c>
      <c r="E168" s="17" t="s">
        <v>162</v>
      </c>
      <c r="F168" s="17" t="s">
        <v>67</v>
      </c>
      <c r="G168" s="46" t="s">
        <v>73</v>
      </c>
      <c r="H168" s="46">
        <v>30</v>
      </c>
      <c r="I168" s="17">
        <v>5</v>
      </c>
    </row>
    <row r="169" spans="2:9" x14ac:dyDescent="0.25">
      <c r="B169" s="67">
        <v>44668</v>
      </c>
      <c r="C169" s="17" t="s">
        <v>87</v>
      </c>
      <c r="D169" s="17" t="s">
        <v>64</v>
      </c>
      <c r="E169" s="17" t="s">
        <v>164</v>
      </c>
      <c r="F169" s="17" t="s">
        <v>65</v>
      </c>
      <c r="G169" s="46" t="s">
        <v>73</v>
      </c>
      <c r="H169" s="46">
        <v>5</v>
      </c>
      <c r="I169" s="17">
        <v>15</v>
      </c>
    </row>
    <row r="170" spans="2:9" x14ac:dyDescent="0.25">
      <c r="B170" s="67">
        <v>44669</v>
      </c>
      <c r="C170" s="17" t="s">
        <v>82</v>
      </c>
      <c r="D170" s="17" t="s">
        <v>59</v>
      </c>
      <c r="E170" s="17" t="s">
        <v>30</v>
      </c>
      <c r="F170" s="17" t="s">
        <v>62</v>
      </c>
      <c r="G170" s="46" t="s">
        <v>81</v>
      </c>
      <c r="H170" s="46">
        <v>25</v>
      </c>
      <c r="I170" s="17">
        <v>13</v>
      </c>
    </row>
    <row r="171" spans="2:9" x14ac:dyDescent="0.25">
      <c r="B171" s="67">
        <v>44673</v>
      </c>
      <c r="C171" s="17" t="s">
        <v>86</v>
      </c>
      <c r="D171" s="17" t="s">
        <v>70</v>
      </c>
      <c r="E171" s="17" t="s">
        <v>162</v>
      </c>
      <c r="F171" s="17" t="s">
        <v>67</v>
      </c>
      <c r="G171" s="46" t="s">
        <v>77</v>
      </c>
      <c r="H171" s="46">
        <v>20</v>
      </c>
      <c r="I171" s="17">
        <v>10</v>
      </c>
    </row>
    <row r="172" spans="2:9" x14ac:dyDescent="0.25">
      <c r="B172" s="67">
        <v>44676</v>
      </c>
      <c r="C172" s="17" t="s">
        <v>85</v>
      </c>
      <c r="D172" s="17" t="s">
        <v>16</v>
      </c>
      <c r="E172" s="17" t="s">
        <v>29</v>
      </c>
      <c r="F172" s="17" t="s">
        <v>63</v>
      </c>
      <c r="G172" s="46" t="s">
        <v>73</v>
      </c>
      <c r="H172" s="46">
        <v>5</v>
      </c>
      <c r="I172" s="17">
        <v>19</v>
      </c>
    </row>
    <row r="173" spans="2:9" x14ac:dyDescent="0.25">
      <c r="B173" s="67">
        <v>44676</v>
      </c>
      <c r="C173" s="17" t="s">
        <v>87</v>
      </c>
      <c r="D173" s="17" t="s">
        <v>71</v>
      </c>
      <c r="E173" s="17" t="s">
        <v>162</v>
      </c>
      <c r="F173" s="17" t="s">
        <v>67</v>
      </c>
      <c r="G173" s="46" t="s">
        <v>77</v>
      </c>
      <c r="H173" s="46">
        <v>15</v>
      </c>
      <c r="I173" s="17">
        <v>15</v>
      </c>
    </row>
    <row r="174" spans="2:9" x14ac:dyDescent="0.25">
      <c r="B174" s="67">
        <v>44677</v>
      </c>
      <c r="C174" s="17" t="s">
        <v>85</v>
      </c>
      <c r="D174" s="17" t="s">
        <v>149</v>
      </c>
      <c r="E174" s="17" t="s">
        <v>162</v>
      </c>
      <c r="F174" s="17" t="s">
        <v>67</v>
      </c>
      <c r="G174" s="46" t="s">
        <v>79</v>
      </c>
      <c r="H174" s="46">
        <v>5</v>
      </c>
      <c r="I174" s="17">
        <v>17</v>
      </c>
    </row>
    <row r="175" spans="2:9" x14ac:dyDescent="0.25">
      <c r="B175" s="67">
        <v>44682</v>
      </c>
      <c r="C175" s="17" t="s">
        <v>86</v>
      </c>
      <c r="D175" s="17" t="s">
        <v>64</v>
      </c>
      <c r="E175" s="17" t="s">
        <v>164</v>
      </c>
      <c r="F175" s="17" t="s">
        <v>65</v>
      </c>
      <c r="G175" s="46" t="s">
        <v>73</v>
      </c>
      <c r="H175" s="46">
        <v>5</v>
      </c>
      <c r="I175" s="17">
        <v>10</v>
      </c>
    </row>
    <row r="176" spans="2:9" x14ac:dyDescent="0.25">
      <c r="B176" s="67">
        <v>44687</v>
      </c>
      <c r="C176" s="17" t="s">
        <v>89</v>
      </c>
      <c r="D176" s="17" t="s">
        <v>60</v>
      </c>
      <c r="E176" s="17" t="s">
        <v>161</v>
      </c>
      <c r="F176" s="17" t="s">
        <v>63</v>
      </c>
      <c r="G176" s="46" t="s">
        <v>76</v>
      </c>
      <c r="H176" s="46">
        <v>5</v>
      </c>
      <c r="I176" s="17">
        <v>12</v>
      </c>
    </row>
    <row r="177" spans="2:9" x14ac:dyDescent="0.25">
      <c r="B177" s="67">
        <v>44692</v>
      </c>
      <c r="C177" s="17" t="s">
        <v>85</v>
      </c>
      <c r="D177" s="17" t="s">
        <v>68</v>
      </c>
      <c r="E177" s="17" t="s">
        <v>162</v>
      </c>
      <c r="F177" s="17" t="s">
        <v>67</v>
      </c>
      <c r="G177" s="46" t="s">
        <v>76</v>
      </c>
      <c r="H177" s="46">
        <v>25</v>
      </c>
      <c r="I177" s="17">
        <v>18</v>
      </c>
    </row>
    <row r="178" spans="2:9" x14ac:dyDescent="0.25">
      <c r="B178" s="67">
        <v>44695</v>
      </c>
      <c r="C178" s="17" t="s">
        <v>87</v>
      </c>
      <c r="D178" s="17" t="s">
        <v>60</v>
      </c>
      <c r="E178" s="17" t="s">
        <v>161</v>
      </c>
      <c r="F178" s="17" t="s">
        <v>63</v>
      </c>
      <c r="G178" s="46" t="s">
        <v>74</v>
      </c>
      <c r="H178" s="46">
        <v>5</v>
      </c>
      <c r="I178" s="17">
        <v>15</v>
      </c>
    </row>
    <row r="179" spans="2:9" x14ac:dyDescent="0.25">
      <c r="B179" s="67">
        <v>44697</v>
      </c>
      <c r="C179" s="17" t="s">
        <v>84</v>
      </c>
      <c r="D179" s="17" t="s">
        <v>69</v>
      </c>
      <c r="E179" s="17" t="s">
        <v>162</v>
      </c>
      <c r="F179" s="17" t="s">
        <v>67</v>
      </c>
      <c r="G179" s="46" t="s">
        <v>78</v>
      </c>
      <c r="H179" s="46">
        <v>25</v>
      </c>
      <c r="I179" s="17">
        <v>10</v>
      </c>
    </row>
    <row r="180" spans="2:9" x14ac:dyDescent="0.25">
      <c r="B180" s="67">
        <v>44701</v>
      </c>
      <c r="C180" s="17" t="s">
        <v>82</v>
      </c>
      <c r="D180" s="17" t="s">
        <v>13</v>
      </c>
      <c r="E180" s="17" t="s">
        <v>28</v>
      </c>
      <c r="F180" s="17" t="s">
        <v>63</v>
      </c>
      <c r="G180" s="46" t="s">
        <v>80</v>
      </c>
      <c r="H180" s="46">
        <v>25</v>
      </c>
      <c r="I180" s="17">
        <v>6</v>
      </c>
    </row>
    <row r="181" spans="2:9" x14ac:dyDescent="0.25">
      <c r="B181" s="67">
        <v>44707</v>
      </c>
      <c r="C181" s="17" t="s">
        <v>83</v>
      </c>
      <c r="D181" s="17" t="s">
        <v>68</v>
      </c>
      <c r="E181" s="17" t="s">
        <v>162</v>
      </c>
      <c r="F181" s="17" t="s">
        <v>67</v>
      </c>
      <c r="G181" s="46" t="s">
        <v>77</v>
      </c>
      <c r="H181" s="46">
        <v>5</v>
      </c>
      <c r="I181" s="17">
        <v>14</v>
      </c>
    </row>
    <row r="182" spans="2:9" x14ac:dyDescent="0.25">
      <c r="B182" s="67">
        <v>44710</v>
      </c>
      <c r="C182" s="17" t="s">
        <v>89</v>
      </c>
      <c r="D182" s="17" t="s">
        <v>15</v>
      </c>
      <c r="E182" s="17" t="s">
        <v>161</v>
      </c>
      <c r="F182" s="17" t="s">
        <v>63</v>
      </c>
      <c r="G182" s="46" t="s">
        <v>80</v>
      </c>
      <c r="H182" s="46">
        <v>15</v>
      </c>
      <c r="I182" s="17">
        <v>18</v>
      </c>
    </row>
    <row r="183" spans="2:9" x14ac:dyDescent="0.25">
      <c r="B183" s="67">
        <v>44714</v>
      </c>
      <c r="C183" s="17" t="s">
        <v>87</v>
      </c>
      <c r="D183" s="17" t="s">
        <v>71</v>
      </c>
      <c r="E183" s="17" t="s">
        <v>162</v>
      </c>
      <c r="F183" s="17" t="s">
        <v>67</v>
      </c>
      <c r="G183" s="46" t="s">
        <v>72</v>
      </c>
      <c r="H183" s="46">
        <v>10</v>
      </c>
      <c r="I183" s="17">
        <v>13</v>
      </c>
    </row>
    <row r="184" spans="2:9" x14ac:dyDescent="0.25">
      <c r="B184" s="67">
        <v>44718</v>
      </c>
      <c r="C184" s="17" t="s">
        <v>89</v>
      </c>
      <c r="D184" s="17" t="s">
        <v>149</v>
      </c>
      <c r="E184" s="17" t="s">
        <v>162</v>
      </c>
      <c r="F184" s="17" t="s">
        <v>67</v>
      </c>
      <c r="G184" s="46" t="s">
        <v>80</v>
      </c>
      <c r="H184" s="46">
        <v>25</v>
      </c>
      <c r="I184" s="17">
        <v>14</v>
      </c>
    </row>
    <row r="185" spans="2:9" x14ac:dyDescent="0.25">
      <c r="B185" s="67">
        <v>44720</v>
      </c>
      <c r="C185" s="17" t="s">
        <v>88</v>
      </c>
      <c r="D185" s="17" t="s">
        <v>16</v>
      </c>
      <c r="E185" s="17" t="s">
        <v>29</v>
      </c>
      <c r="F185" s="17" t="s">
        <v>63</v>
      </c>
      <c r="G185" s="46" t="s">
        <v>72</v>
      </c>
      <c r="H185" s="46">
        <v>15</v>
      </c>
      <c r="I185" s="17">
        <v>20</v>
      </c>
    </row>
    <row r="186" spans="2:9" x14ac:dyDescent="0.25">
      <c r="B186" s="67">
        <v>44721</v>
      </c>
      <c r="C186" s="17" t="s">
        <v>88</v>
      </c>
      <c r="D186" s="17" t="s">
        <v>17</v>
      </c>
      <c r="E186" s="17" t="s">
        <v>27</v>
      </c>
      <c r="F186" s="17" t="s">
        <v>61</v>
      </c>
      <c r="G186" s="46" t="s">
        <v>77</v>
      </c>
      <c r="H186" s="46">
        <v>10</v>
      </c>
      <c r="I186" s="17">
        <v>10</v>
      </c>
    </row>
    <row r="187" spans="2:9" x14ac:dyDescent="0.25">
      <c r="B187" s="67">
        <v>44723</v>
      </c>
      <c r="C187" s="17" t="s">
        <v>84</v>
      </c>
      <c r="D187" s="17" t="s">
        <v>60</v>
      </c>
      <c r="E187" s="17" t="s">
        <v>161</v>
      </c>
      <c r="F187" s="17" t="s">
        <v>63</v>
      </c>
      <c r="G187" s="46" t="s">
        <v>78</v>
      </c>
      <c r="H187" s="46">
        <v>20</v>
      </c>
      <c r="I187" s="17">
        <v>7</v>
      </c>
    </row>
    <row r="188" spans="2:9" x14ac:dyDescent="0.25">
      <c r="B188" s="67">
        <v>44729</v>
      </c>
      <c r="C188" s="17" t="s">
        <v>85</v>
      </c>
      <c r="D188" s="17" t="s">
        <v>70</v>
      </c>
      <c r="E188" s="17" t="s">
        <v>162</v>
      </c>
      <c r="F188" s="17" t="s">
        <v>67</v>
      </c>
      <c r="G188" s="46" t="s">
        <v>72</v>
      </c>
      <c r="H188" s="46">
        <v>15</v>
      </c>
      <c r="I188" s="17">
        <v>8</v>
      </c>
    </row>
    <row r="189" spans="2:9" x14ac:dyDescent="0.25">
      <c r="B189" s="67">
        <v>44730</v>
      </c>
      <c r="C189" s="17" t="s">
        <v>85</v>
      </c>
      <c r="D189" s="17" t="s">
        <v>17</v>
      </c>
      <c r="E189" s="17" t="s">
        <v>27</v>
      </c>
      <c r="F189" s="17" t="s">
        <v>61</v>
      </c>
      <c r="G189" s="46" t="s">
        <v>81</v>
      </c>
      <c r="H189" s="46">
        <v>5</v>
      </c>
      <c r="I189" s="17">
        <v>12</v>
      </c>
    </row>
    <row r="190" spans="2:9" x14ac:dyDescent="0.25">
      <c r="B190" s="67">
        <v>44735</v>
      </c>
      <c r="C190" s="17" t="s">
        <v>86</v>
      </c>
      <c r="D190" s="17" t="s">
        <v>60</v>
      </c>
      <c r="E190" s="17" t="s">
        <v>161</v>
      </c>
      <c r="F190" s="17" t="s">
        <v>63</v>
      </c>
      <c r="G190" s="46" t="s">
        <v>74</v>
      </c>
      <c r="H190" s="46">
        <v>30</v>
      </c>
      <c r="I190" s="17">
        <v>7</v>
      </c>
    </row>
    <row r="191" spans="2:9" x14ac:dyDescent="0.25">
      <c r="B191" s="67">
        <v>44737</v>
      </c>
      <c r="C191" s="17" t="s">
        <v>85</v>
      </c>
      <c r="D191" s="17" t="s">
        <v>64</v>
      </c>
      <c r="E191" s="17" t="s">
        <v>164</v>
      </c>
      <c r="F191" s="17" t="s">
        <v>65</v>
      </c>
      <c r="G191" s="46" t="s">
        <v>78</v>
      </c>
      <c r="H191" s="46">
        <v>25</v>
      </c>
      <c r="I191" s="17">
        <v>15</v>
      </c>
    </row>
    <row r="192" spans="2:9" x14ac:dyDescent="0.25">
      <c r="B192" s="67">
        <v>44739</v>
      </c>
      <c r="C192" s="17" t="s">
        <v>85</v>
      </c>
      <c r="D192" s="17" t="s">
        <v>13</v>
      </c>
      <c r="E192" s="17" t="s">
        <v>28</v>
      </c>
      <c r="F192" s="17" t="s">
        <v>63</v>
      </c>
      <c r="G192" s="46" t="s">
        <v>73</v>
      </c>
      <c r="H192" s="46">
        <v>15</v>
      </c>
      <c r="I192" s="17">
        <v>18</v>
      </c>
    </row>
    <row r="193" spans="2:9" x14ac:dyDescent="0.25">
      <c r="B193" s="67">
        <v>44740</v>
      </c>
      <c r="C193" s="17" t="s">
        <v>84</v>
      </c>
      <c r="D193" s="17" t="s">
        <v>68</v>
      </c>
      <c r="E193" s="17" t="s">
        <v>162</v>
      </c>
      <c r="F193" s="17" t="s">
        <v>67</v>
      </c>
      <c r="G193" s="46" t="s">
        <v>81</v>
      </c>
      <c r="H193" s="46">
        <v>25</v>
      </c>
      <c r="I193" s="17">
        <v>20</v>
      </c>
    </row>
    <row r="194" spans="2:9" x14ac:dyDescent="0.25">
      <c r="B194" s="67">
        <v>44742</v>
      </c>
      <c r="C194" s="17" t="s">
        <v>85</v>
      </c>
      <c r="D194" s="17" t="s">
        <v>17</v>
      </c>
      <c r="E194" s="17" t="s">
        <v>27</v>
      </c>
      <c r="F194" s="17" t="s">
        <v>61</v>
      </c>
      <c r="G194" s="46" t="s">
        <v>75</v>
      </c>
      <c r="H194" s="46">
        <v>20</v>
      </c>
      <c r="I194" s="17">
        <v>15</v>
      </c>
    </row>
    <row r="195" spans="2:9" x14ac:dyDescent="0.25">
      <c r="B195" s="67">
        <v>44742</v>
      </c>
      <c r="C195" s="17" t="s">
        <v>87</v>
      </c>
      <c r="D195" s="17" t="s">
        <v>13</v>
      </c>
      <c r="E195" s="17" t="s">
        <v>28</v>
      </c>
      <c r="F195" s="17" t="s">
        <v>63</v>
      </c>
      <c r="G195" s="46" t="s">
        <v>78</v>
      </c>
      <c r="H195" s="46">
        <v>20</v>
      </c>
      <c r="I195" s="17">
        <v>8</v>
      </c>
    </row>
    <row r="196" spans="2:9" x14ac:dyDescent="0.25">
      <c r="B196" s="67">
        <v>44745</v>
      </c>
      <c r="C196" s="17" t="s">
        <v>83</v>
      </c>
      <c r="D196" s="17" t="s">
        <v>59</v>
      </c>
      <c r="E196" s="17" t="s">
        <v>30</v>
      </c>
      <c r="F196" s="17" t="s">
        <v>62</v>
      </c>
      <c r="G196" s="46" t="s">
        <v>76</v>
      </c>
      <c r="H196" s="46">
        <v>25</v>
      </c>
      <c r="I196" s="17">
        <v>7</v>
      </c>
    </row>
    <row r="197" spans="2:9" x14ac:dyDescent="0.25">
      <c r="B197" s="67">
        <v>44749</v>
      </c>
      <c r="C197" s="17" t="s">
        <v>87</v>
      </c>
      <c r="D197" s="17" t="s">
        <v>13</v>
      </c>
      <c r="E197" s="17" t="s">
        <v>28</v>
      </c>
      <c r="F197" s="17" t="s">
        <v>63</v>
      </c>
      <c r="G197" s="46" t="s">
        <v>81</v>
      </c>
      <c r="H197" s="46">
        <v>15</v>
      </c>
      <c r="I197" s="17">
        <v>19</v>
      </c>
    </row>
    <row r="198" spans="2:9" x14ac:dyDescent="0.25">
      <c r="B198" s="67">
        <v>44750</v>
      </c>
      <c r="C198" s="17" t="s">
        <v>83</v>
      </c>
      <c r="D198" s="17" t="s">
        <v>13</v>
      </c>
      <c r="E198" s="17" t="s">
        <v>28</v>
      </c>
      <c r="F198" s="17" t="s">
        <v>63</v>
      </c>
      <c r="G198" s="46" t="s">
        <v>76</v>
      </c>
      <c r="H198" s="46">
        <v>10</v>
      </c>
      <c r="I198" s="17">
        <v>9</v>
      </c>
    </row>
    <row r="199" spans="2:9" x14ac:dyDescent="0.25">
      <c r="B199" s="67">
        <v>44755</v>
      </c>
      <c r="C199" s="17" t="s">
        <v>85</v>
      </c>
      <c r="D199" s="17" t="s">
        <v>71</v>
      </c>
      <c r="E199" s="17" t="s">
        <v>162</v>
      </c>
      <c r="F199" s="17" t="s">
        <v>67</v>
      </c>
      <c r="G199" s="46" t="s">
        <v>76</v>
      </c>
      <c r="H199" s="46">
        <v>15</v>
      </c>
      <c r="I199" s="17">
        <v>16</v>
      </c>
    </row>
    <row r="200" spans="2:9" x14ac:dyDescent="0.25">
      <c r="B200" s="67">
        <v>44756</v>
      </c>
      <c r="C200" s="17" t="s">
        <v>88</v>
      </c>
      <c r="D200" s="17" t="s">
        <v>149</v>
      </c>
      <c r="E200" s="17" t="s">
        <v>162</v>
      </c>
      <c r="F200" s="17" t="s">
        <v>67</v>
      </c>
      <c r="G200" s="46" t="s">
        <v>75</v>
      </c>
      <c r="H200" s="46">
        <v>20</v>
      </c>
      <c r="I200" s="17">
        <v>16</v>
      </c>
    </row>
    <row r="201" spans="2:9" x14ac:dyDescent="0.25">
      <c r="B201" s="67">
        <v>44759</v>
      </c>
      <c r="C201" s="17" t="s">
        <v>88</v>
      </c>
      <c r="D201" s="17" t="s">
        <v>17</v>
      </c>
      <c r="E201" s="17" t="s">
        <v>27</v>
      </c>
      <c r="F201" s="17" t="s">
        <v>61</v>
      </c>
      <c r="G201" s="46" t="s">
        <v>74</v>
      </c>
      <c r="H201" s="46">
        <v>20</v>
      </c>
      <c r="I201" s="17">
        <v>17</v>
      </c>
    </row>
    <row r="202" spans="2:9" x14ac:dyDescent="0.25">
      <c r="B202" s="67">
        <v>44760</v>
      </c>
      <c r="C202" s="17" t="s">
        <v>87</v>
      </c>
      <c r="D202" s="17" t="s">
        <v>17</v>
      </c>
      <c r="E202" s="17" t="s">
        <v>27</v>
      </c>
      <c r="F202" s="17" t="s">
        <v>61</v>
      </c>
      <c r="G202" s="46" t="s">
        <v>81</v>
      </c>
      <c r="H202" s="46">
        <v>30</v>
      </c>
      <c r="I202" s="17">
        <v>20</v>
      </c>
    </row>
    <row r="203" spans="2:9" x14ac:dyDescent="0.25">
      <c r="B203" s="67">
        <v>44760</v>
      </c>
      <c r="C203" s="17" t="s">
        <v>82</v>
      </c>
      <c r="D203" s="17" t="s">
        <v>15</v>
      </c>
      <c r="E203" s="17" t="s">
        <v>161</v>
      </c>
      <c r="F203" s="17" t="s">
        <v>63</v>
      </c>
      <c r="G203" s="46" t="s">
        <v>75</v>
      </c>
      <c r="H203" s="46">
        <v>20</v>
      </c>
      <c r="I203" s="17">
        <v>19</v>
      </c>
    </row>
    <row r="204" spans="2:9" x14ac:dyDescent="0.25">
      <c r="B204" s="67">
        <v>44773</v>
      </c>
      <c r="C204" s="17" t="s">
        <v>84</v>
      </c>
      <c r="D204" s="17" t="s">
        <v>16</v>
      </c>
      <c r="E204" s="17" t="s">
        <v>29</v>
      </c>
      <c r="F204" s="17" t="s">
        <v>63</v>
      </c>
      <c r="G204" s="46" t="s">
        <v>75</v>
      </c>
      <c r="H204" s="46">
        <v>15</v>
      </c>
      <c r="I204" s="17">
        <v>4</v>
      </c>
    </row>
    <row r="205" spans="2:9" x14ac:dyDescent="0.25">
      <c r="B205" s="67">
        <v>44775</v>
      </c>
      <c r="C205" s="17" t="s">
        <v>85</v>
      </c>
      <c r="D205" s="17" t="s">
        <v>59</v>
      </c>
      <c r="E205" s="17" t="s">
        <v>30</v>
      </c>
      <c r="F205" s="17" t="s">
        <v>62</v>
      </c>
      <c r="G205" s="46" t="s">
        <v>72</v>
      </c>
      <c r="H205" s="46">
        <v>20</v>
      </c>
      <c r="I205" s="17">
        <v>17</v>
      </c>
    </row>
    <row r="206" spans="2:9" x14ac:dyDescent="0.25">
      <c r="B206" s="67">
        <v>44775</v>
      </c>
      <c r="C206" s="17" t="s">
        <v>86</v>
      </c>
      <c r="D206" s="17" t="s">
        <v>64</v>
      </c>
      <c r="E206" s="17" t="s">
        <v>164</v>
      </c>
      <c r="F206" s="17" t="s">
        <v>65</v>
      </c>
      <c r="G206" s="46" t="s">
        <v>74</v>
      </c>
      <c r="H206" s="46">
        <v>10</v>
      </c>
      <c r="I206" s="17">
        <v>16</v>
      </c>
    </row>
    <row r="207" spans="2:9" x14ac:dyDescent="0.25">
      <c r="B207" s="67">
        <v>44779</v>
      </c>
      <c r="C207" s="17" t="s">
        <v>82</v>
      </c>
      <c r="D207" s="17" t="s">
        <v>64</v>
      </c>
      <c r="E207" s="17" t="s">
        <v>164</v>
      </c>
      <c r="F207" s="17" t="s">
        <v>65</v>
      </c>
      <c r="G207" s="46" t="s">
        <v>73</v>
      </c>
      <c r="H207" s="46">
        <v>5</v>
      </c>
      <c r="I207" s="17">
        <v>8</v>
      </c>
    </row>
    <row r="208" spans="2:9" x14ac:dyDescent="0.25">
      <c r="B208" s="67">
        <v>44779</v>
      </c>
      <c r="C208" s="17" t="s">
        <v>83</v>
      </c>
      <c r="D208" s="17" t="s">
        <v>68</v>
      </c>
      <c r="E208" s="17" t="s">
        <v>162</v>
      </c>
      <c r="F208" s="17" t="s">
        <v>67</v>
      </c>
      <c r="G208" s="46" t="s">
        <v>78</v>
      </c>
      <c r="H208" s="46">
        <v>15</v>
      </c>
      <c r="I208" s="17">
        <v>8</v>
      </c>
    </row>
    <row r="209" spans="2:9" x14ac:dyDescent="0.25">
      <c r="B209" s="67">
        <v>44788</v>
      </c>
      <c r="C209" s="17" t="s">
        <v>88</v>
      </c>
      <c r="D209" s="17" t="s">
        <v>59</v>
      </c>
      <c r="E209" s="17" t="s">
        <v>30</v>
      </c>
      <c r="F209" s="17" t="s">
        <v>62</v>
      </c>
      <c r="G209" s="46" t="s">
        <v>77</v>
      </c>
      <c r="H209" s="46">
        <v>25</v>
      </c>
      <c r="I209" s="17">
        <v>16</v>
      </c>
    </row>
    <row r="210" spans="2:9" x14ac:dyDescent="0.25">
      <c r="B210" s="67">
        <v>44790</v>
      </c>
      <c r="C210" s="17" t="s">
        <v>87</v>
      </c>
      <c r="D210" s="17" t="s">
        <v>149</v>
      </c>
      <c r="E210" s="17" t="s">
        <v>162</v>
      </c>
      <c r="F210" s="17" t="s">
        <v>67</v>
      </c>
      <c r="G210" s="46" t="s">
        <v>76</v>
      </c>
      <c r="H210" s="46">
        <v>5</v>
      </c>
      <c r="I210" s="17">
        <v>2</v>
      </c>
    </row>
    <row r="211" spans="2:9" x14ac:dyDescent="0.25">
      <c r="B211" s="67">
        <v>44794</v>
      </c>
      <c r="C211" s="17" t="s">
        <v>82</v>
      </c>
      <c r="D211" s="17" t="s">
        <v>15</v>
      </c>
      <c r="E211" s="17" t="s">
        <v>161</v>
      </c>
      <c r="F211" s="17" t="s">
        <v>63</v>
      </c>
      <c r="G211" s="46" t="s">
        <v>81</v>
      </c>
      <c r="H211" s="46">
        <v>25</v>
      </c>
      <c r="I211" s="17">
        <v>14</v>
      </c>
    </row>
    <row r="212" spans="2:9" x14ac:dyDescent="0.25">
      <c r="B212" s="67">
        <v>44796</v>
      </c>
      <c r="C212" s="17" t="s">
        <v>89</v>
      </c>
      <c r="D212" s="17" t="s">
        <v>60</v>
      </c>
      <c r="E212" s="17" t="s">
        <v>161</v>
      </c>
      <c r="F212" s="17" t="s">
        <v>63</v>
      </c>
      <c r="G212" s="46" t="s">
        <v>77</v>
      </c>
      <c r="H212" s="46">
        <v>15</v>
      </c>
      <c r="I212" s="17">
        <v>2</v>
      </c>
    </row>
    <row r="213" spans="2:9" x14ac:dyDescent="0.25">
      <c r="B213" s="67">
        <v>44799</v>
      </c>
      <c r="C213" s="17" t="s">
        <v>87</v>
      </c>
      <c r="D213" s="17" t="s">
        <v>70</v>
      </c>
      <c r="E213" s="17" t="s">
        <v>162</v>
      </c>
      <c r="F213" s="17" t="s">
        <v>67</v>
      </c>
      <c r="G213" s="46" t="s">
        <v>74</v>
      </c>
      <c r="H213" s="46">
        <v>5</v>
      </c>
      <c r="I213" s="17">
        <v>8</v>
      </c>
    </row>
    <row r="214" spans="2:9" x14ac:dyDescent="0.25">
      <c r="B214" s="67">
        <v>44803</v>
      </c>
      <c r="C214" s="17" t="s">
        <v>85</v>
      </c>
      <c r="D214" s="17" t="s">
        <v>13</v>
      </c>
      <c r="E214" s="17" t="s">
        <v>28</v>
      </c>
      <c r="F214" s="17" t="s">
        <v>63</v>
      </c>
      <c r="G214" s="46" t="s">
        <v>79</v>
      </c>
      <c r="H214" s="46">
        <v>10</v>
      </c>
      <c r="I214" s="17">
        <v>18</v>
      </c>
    </row>
    <row r="215" spans="2:9" x14ac:dyDescent="0.25">
      <c r="B215" s="67">
        <v>44804</v>
      </c>
      <c r="C215" s="17" t="s">
        <v>87</v>
      </c>
      <c r="D215" s="17" t="s">
        <v>64</v>
      </c>
      <c r="E215" s="17" t="s">
        <v>164</v>
      </c>
      <c r="F215" s="17" t="s">
        <v>65</v>
      </c>
      <c r="G215" s="46" t="s">
        <v>72</v>
      </c>
      <c r="H215" s="46">
        <v>20</v>
      </c>
      <c r="I215" s="17">
        <v>6</v>
      </c>
    </row>
    <row r="216" spans="2:9" x14ac:dyDescent="0.25">
      <c r="B216" s="67">
        <v>44834</v>
      </c>
      <c r="C216" s="17" t="s">
        <v>85</v>
      </c>
      <c r="D216" s="17" t="s">
        <v>15</v>
      </c>
      <c r="E216" s="17" t="s">
        <v>161</v>
      </c>
      <c r="F216" s="17" t="s">
        <v>63</v>
      </c>
      <c r="G216" s="46" t="s">
        <v>76</v>
      </c>
      <c r="H216" s="46">
        <v>5</v>
      </c>
      <c r="I216" s="17">
        <v>14</v>
      </c>
    </row>
    <row r="217" spans="2:9" x14ac:dyDescent="0.25">
      <c r="B217" s="67">
        <v>44835</v>
      </c>
      <c r="C217" s="17" t="s">
        <v>82</v>
      </c>
      <c r="D217" s="17" t="s">
        <v>43</v>
      </c>
      <c r="E217" s="17" t="s">
        <v>163</v>
      </c>
      <c r="F217" s="17" t="s">
        <v>63</v>
      </c>
      <c r="G217" s="46" t="s">
        <v>75</v>
      </c>
      <c r="H217" s="46">
        <v>10</v>
      </c>
      <c r="I217" s="17">
        <v>3</v>
      </c>
    </row>
    <row r="218" spans="2:9" x14ac:dyDescent="0.25">
      <c r="B218" s="67">
        <v>44837</v>
      </c>
      <c r="C218" s="17" t="s">
        <v>88</v>
      </c>
      <c r="D218" s="17" t="s">
        <v>64</v>
      </c>
      <c r="E218" s="17" t="s">
        <v>164</v>
      </c>
      <c r="F218" s="17" t="s">
        <v>65</v>
      </c>
      <c r="G218" s="46" t="s">
        <v>72</v>
      </c>
      <c r="H218" s="46">
        <v>5</v>
      </c>
      <c r="I218" s="17">
        <v>17</v>
      </c>
    </row>
    <row r="219" spans="2:9" x14ac:dyDescent="0.25">
      <c r="B219" s="67">
        <v>44838</v>
      </c>
      <c r="C219" s="17" t="s">
        <v>87</v>
      </c>
      <c r="D219" s="17" t="s">
        <v>69</v>
      </c>
      <c r="E219" s="17" t="s">
        <v>162</v>
      </c>
      <c r="F219" s="17" t="s">
        <v>67</v>
      </c>
      <c r="G219" s="46" t="s">
        <v>76</v>
      </c>
      <c r="H219" s="46">
        <v>15</v>
      </c>
      <c r="I219" s="17">
        <v>6</v>
      </c>
    </row>
    <row r="220" spans="2:9" x14ac:dyDescent="0.25">
      <c r="B220" s="67">
        <v>44841</v>
      </c>
      <c r="C220" s="17" t="s">
        <v>84</v>
      </c>
      <c r="D220" s="17" t="s">
        <v>17</v>
      </c>
      <c r="E220" s="17" t="s">
        <v>27</v>
      </c>
      <c r="F220" s="17" t="s">
        <v>61</v>
      </c>
      <c r="G220" s="46" t="s">
        <v>75</v>
      </c>
      <c r="H220" s="46">
        <v>15</v>
      </c>
      <c r="I220" s="17">
        <v>18</v>
      </c>
    </row>
    <row r="221" spans="2:9" x14ac:dyDescent="0.25">
      <c r="B221" s="67">
        <v>44842</v>
      </c>
      <c r="C221" s="17" t="s">
        <v>86</v>
      </c>
      <c r="D221" s="17" t="s">
        <v>69</v>
      </c>
      <c r="E221" s="17" t="s">
        <v>162</v>
      </c>
      <c r="F221" s="17" t="s">
        <v>67</v>
      </c>
      <c r="G221" s="46" t="s">
        <v>78</v>
      </c>
      <c r="H221" s="46">
        <v>15</v>
      </c>
      <c r="I221" s="17">
        <v>2</v>
      </c>
    </row>
    <row r="222" spans="2:9" x14ac:dyDescent="0.25">
      <c r="B222" s="67">
        <v>44842</v>
      </c>
      <c r="C222" s="17" t="s">
        <v>83</v>
      </c>
      <c r="D222" s="17" t="s">
        <v>149</v>
      </c>
      <c r="E222" s="17" t="s">
        <v>162</v>
      </c>
      <c r="F222" s="17" t="s">
        <v>67</v>
      </c>
      <c r="G222" s="46" t="s">
        <v>77</v>
      </c>
      <c r="H222" s="46">
        <v>15</v>
      </c>
      <c r="I222" s="17">
        <v>20</v>
      </c>
    </row>
    <row r="223" spans="2:9" x14ac:dyDescent="0.25">
      <c r="B223" s="67">
        <v>44844</v>
      </c>
      <c r="C223" s="17" t="s">
        <v>85</v>
      </c>
      <c r="D223" s="17" t="s">
        <v>71</v>
      </c>
      <c r="E223" s="17" t="s">
        <v>162</v>
      </c>
      <c r="F223" s="17" t="s">
        <v>67</v>
      </c>
      <c r="G223" s="46" t="s">
        <v>76</v>
      </c>
      <c r="H223" s="46">
        <v>20</v>
      </c>
      <c r="I223" s="17">
        <v>13</v>
      </c>
    </row>
    <row r="224" spans="2:9" x14ac:dyDescent="0.25">
      <c r="B224" s="67">
        <v>44845</v>
      </c>
      <c r="C224" s="17" t="s">
        <v>89</v>
      </c>
      <c r="D224" s="17" t="s">
        <v>15</v>
      </c>
      <c r="E224" s="17" t="s">
        <v>161</v>
      </c>
      <c r="F224" s="17" t="s">
        <v>63</v>
      </c>
      <c r="G224" s="46" t="s">
        <v>75</v>
      </c>
      <c r="H224" s="46">
        <v>25</v>
      </c>
      <c r="I224" s="17">
        <v>19</v>
      </c>
    </row>
    <row r="225" spans="2:9" x14ac:dyDescent="0.25">
      <c r="B225" s="67">
        <v>44845</v>
      </c>
      <c r="C225" s="17" t="s">
        <v>85</v>
      </c>
      <c r="D225" s="17" t="s">
        <v>68</v>
      </c>
      <c r="E225" s="17" t="s">
        <v>162</v>
      </c>
      <c r="F225" s="17" t="s">
        <v>67</v>
      </c>
      <c r="G225" s="46" t="s">
        <v>79</v>
      </c>
      <c r="H225" s="46">
        <v>15</v>
      </c>
      <c r="I225" s="17">
        <v>6</v>
      </c>
    </row>
    <row r="226" spans="2:9" x14ac:dyDescent="0.25">
      <c r="B226" s="67">
        <v>44852</v>
      </c>
      <c r="C226" s="17" t="s">
        <v>89</v>
      </c>
      <c r="D226" s="17" t="s">
        <v>59</v>
      </c>
      <c r="E226" s="17" t="s">
        <v>30</v>
      </c>
      <c r="F226" s="17" t="s">
        <v>62</v>
      </c>
      <c r="G226" s="46" t="s">
        <v>79</v>
      </c>
      <c r="H226" s="46">
        <v>10</v>
      </c>
      <c r="I226" s="17">
        <v>6</v>
      </c>
    </row>
    <row r="227" spans="2:9" x14ac:dyDescent="0.25">
      <c r="B227" s="67">
        <v>44854</v>
      </c>
      <c r="C227" s="17" t="s">
        <v>83</v>
      </c>
      <c r="D227" s="17" t="s">
        <v>15</v>
      </c>
      <c r="E227" s="17" t="s">
        <v>161</v>
      </c>
      <c r="F227" s="17" t="s">
        <v>63</v>
      </c>
      <c r="G227" s="46" t="s">
        <v>72</v>
      </c>
      <c r="H227" s="46">
        <v>25</v>
      </c>
      <c r="I227" s="17">
        <v>7</v>
      </c>
    </row>
    <row r="228" spans="2:9" x14ac:dyDescent="0.25">
      <c r="B228" s="67">
        <v>44856</v>
      </c>
      <c r="C228" s="17" t="s">
        <v>87</v>
      </c>
      <c r="D228" s="17" t="s">
        <v>64</v>
      </c>
      <c r="E228" s="17" t="s">
        <v>164</v>
      </c>
      <c r="F228" s="17" t="s">
        <v>65</v>
      </c>
      <c r="G228" s="46" t="s">
        <v>81</v>
      </c>
      <c r="H228" s="46">
        <v>10</v>
      </c>
      <c r="I228" s="17">
        <v>17</v>
      </c>
    </row>
    <row r="229" spans="2:9" x14ac:dyDescent="0.25">
      <c r="B229" s="67">
        <v>44859</v>
      </c>
      <c r="C229" s="17" t="s">
        <v>84</v>
      </c>
      <c r="D229" s="17" t="s">
        <v>17</v>
      </c>
      <c r="E229" s="17" t="s">
        <v>27</v>
      </c>
      <c r="F229" s="17" t="s">
        <v>61</v>
      </c>
      <c r="G229" s="46" t="s">
        <v>76</v>
      </c>
      <c r="H229" s="46">
        <v>0</v>
      </c>
      <c r="I229" s="17">
        <v>3</v>
      </c>
    </row>
    <row r="230" spans="2:9" x14ac:dyDescent="0.25">
      <c r="B230" s="67">
        <v>44866</v>
      </c>
      <c r="C230" s="17" t="s">
        <v>82</v>
      </c>
      <c r="D230" s="17" t="s">
        <v>69</v>
      </c>
      <c r="E230" s="17" t="s">
        <v>162</v>
      </c>
      <c r="F230" s="17" t="s">
        <v>67</v>
      </c>
      <c r="G230" s="46" t="s">
        <v>73</v>
      </c>
      <c r="H230" s="46">
        <v>30</v>
      </c>
      <c r="I230" s="17">
        <v>4</v>
      </c>
    </row>
    <row r="231" spans="2:9" x14ac:dyDescent="0.25">
      <c r="B231" s="67">
        <v>44866</v>
      </c>
      <c r="C231" s="17" t="s">
        <v>84</v>
      </c>
      <c r="D231" s="17" t="s">
        <v>16</v>
      </c>
      <c r="E231" s="17" t="s">
        <v>29</v>
      </c>
      <c r="F231" s="17" t="s">
        <v>63</v>
      </c>
      <c r="G231" s="46" t="s">
        <v>76</v>
      </c>
      <c r="H231" s="46">
        <v>15</v>
      </c>
      <c r="I231" s="17">
        <v>6</v>
      </c>
    </row>
    <row r="232" spans="2:9" x14ac:dyDescent="0.25">
      <c r="B232" s="67">
        <v>44869</v>
      </c>
      <c r="C232" s="17" t="s">
        <v>82</v>
      </c>
      <c r="D232" s="17" t="s">
        <v>17</v>
      </c>
      <c r="E232" s="17" t="s">
        <v>27</v>
      </c>
      <c r="F232" s="17" t="s">
        <v>61</v>
      </c>
      <c r="G232" s="46" t="s">
        <v>73</v>
      </c>
      <c r="H232" s="46">
        <v>5</v>
      </c>
      <c r="I232" s="17">
        <v>4</v>
      </c>
    </row>
    <row r="233" spans="2:9" x14ac:dyDescent="0.25">
      <c r="B233" s="67">
        <v>44869</v>
      </c>
      <c r="C233" s="17" t="s">
        <v>88</v>
      </c>
      <c r="D233" s="17" t="s">
        <v>149</v>
      </c>
      <c r="E233" s="17" t="s">
        <v>162</v>
      </c>
      <c r="F233" s="17" t="s">
        <v>67</v>
      </c>
      <c r="G233" s="46" t="s">
        <v>75</v>
      </c>
      <c r="H233" s="46">
        <v>10</v>
      </c>
      <c r="I233" s="17">
        <v>14</v>
      </c>
    </row>
    <row r="234" spans="2:9" x14ac:dyDescent="0.25">
      <c r="B234" s="67">
        <v>44870</v>
      </c>
      <c r="C234" s="17" t="s">
        <v>85</v>
      </c>
      <c r="D234" s="17" t="s">
        <v>60</v>
      </c>
      <c r="E234" s="17" t="s">
        <v>161</v>
      </c>
      <c r="F234" s="17" t="s">
        <v>63</v>
      </c>
      <c r="G234" s="46" t="s">
        <v>76</v>
      </c>
      <c r="H234" s="46">
        <v>25</v>
      </c>
      <c r="I234" s="17">
        <v>10</v>
      </c>
    </row>
    <row r="235" spans="2:9" x14ac:dyDescent="0.25">
      <c r="B235" s="67">
        <v>44870</v>
      </c>
      <c r="C235" s="17" t="s">
        <v>89</v>
      </c>
      <c r="D235" s="17" t="s">
        <v>68</v>
      </c>
      <c r="E235" s="17" t="s">
        <v>162</v>
      </c>
      <c r="F235" s="17" t="s">
        <v>67</v>
      </c>
      <c r="G235" s="46" t="s">
        <v>73</v>
      </c>
      <c r="H235" s="46">
        <v>15</v>
      </c>
      <c r="I235" s="17">
        <v>4</v>
      </c>
    </row>
    <row r="236" spans="2:9" x14ac:dyDescent="0.25">
      <c r="B236" s="67">
        <v>44871</v>
      </c>
      <c r="C236" s="17" t="s">
        <v>89</v>
      </c>
      <c r="D236" s="17" t="s">
        <v>149</v>
      </c>
      <c r="E236" s="17" t="s">
        <v>162</v>
      </c>
      <c r="F236" s="17" t="s">
        <v>67</v>
      </c>
      <c r="G236" s="46" t="s">
        <v>72</v>
      </c>
      <c r="H236" s="46">
        <v>30</v>
      </c>
      <c r="I236" s="17">
        <v>14</v>
      </c>
    </row>
    <row r="237" spans="2:9" x14ac:dyDescent="0.25">
      <c r="B237" s="67">
        <v>44876</v>
      </c>
      <c r="C237" s="17" t="s">
        <v>87</v>
      </c>
      <c r="D237" s="17" t="s">
        <v>148</v>
      </c>
      <c r="E237" s="17" t="s">
        <v>162</v>
      </c>
      <c r="F237" s="17" t="s">
        <v>67</v>
      </c>
      <c r="G237" s="46" t="s">
        <v>73</v>
      </c>
      <c r="H237" s="46">
        <v>15</v>
      </c>
      <c r="I237" s="17">
        <v>17</v>
      </c>
    </row>
    <row r="238" spans="2:9" x14ac:dyDescent="0.25">
      <c r="B238" s="67">
        <v>44882</v>
      </c>
      <c r="C238" s="17" t="s">
        <v>86</v>
      </c>
      <c r="D238" s="17" t="s">
        <v>70</v>
      </c>
      <c r="E238" s="17" t="s">
        <v>162</v>
      </c>
      <c r="F238" s="17" t="s">
        <v>67</v>
      </c>
      <c r="G238" s="46" t="s">
        <v>75</v>
      </c>
      <c r="H238" s="46">
        <v>10</v>
      </c>
      <c r="I238" s="17">
        <v>6</v>
      </c>
    </row>
    <row r="239" spans="2:9" x14ac:dyDescent="0.25">
      <c r="B239" s="67">
        <v>44884</v>
      </c>
      <c r="C239" s="17" t="s">
        <v>83</v>
      </c>
      <c r="D239" s="17" t="s">
        <v>17</v>
      </c>
      <c r="E239" s="17" t="s">
        <v>27</v>
      </c>
      <c r="F239" s="17" t="s">
        <v>61</v>
      </c>
      <c r="G239" s="46" t="s">
        <v>76</v>
      </c>
      <c r="H239" s="46">
        <v>30</v>
      </c>
      <c r="I239" s="17">
        <v>20</v>
      </c>
    </row>
    <row r="240" spans="2:9" x14ac:dyDescent="0.25">
      <c r="B240" s="67">
        <v>44885</v>
      </c>
      <c r="C240" s="17" t="s">
        <v>83</v>
      </c>
      <c r="D240" s="17" t="s">
        <v>16</v>
      </c>
      <c r="E240" s="17" t="s">
        <v>29</v>
      </c>
      <c r="F240" s="17" t="s">
        <v>63</v>
      </c>
      <c r="G240" s="46" t="s">
        <v>75</v>
      </c>
      <c r="H240" s="46">
        <v>5</v>
      </c>
      <c r="I240" s="17">
        <v>19</v>
      </c>
    </row>
    <row r="241" spans="2:9" x14ac:dyDescent="0.25">
      <c r="B241" s="67">
        <v>44887</v>
      </c>
      <c r="C241" s="17" t="s">
        <v>83</v>
      </c>
      <c r="D241" s="17" t="s">
        <v>68</v>
      </c>
      <c r="E241" s="17" t="s">
        <v>162</v>
      </c>
      <c r="F241" s="17" t="s">
        <v>67</v>
      </c>
      <c r="G241" s="46" t="s">
        <v>77</v>
      </c>
      <c r="H241" s="46">
        <v>5</v>
      </c>
      <c r="I241" s="17">
        <v>11</v>
      </c>
    </row>
    <row r="242" spans="2:9" x14ac:dyDescent="0.25">
      <c r="B242" s="67">
        <v>44889</v>
      </c>
      <c r="C242" s="17" t="s">
        <v>86</v>
      </c>
      <c r="D242" s="17" t="s">
        <v>15</v>
      </c>
      <c r="E242" s="17" t="s">
        <v>161</v>
      </c>
      <c r="F242" s="17" t="s">
        <v>63</v>
      </c>
      <c r="G242" s="46" t="s">
        <v>81</v>
      </c>
      <c r="H242" s="46">
        <v>5</v>
      </c>
      <c r="I242" s="17">
        <v>13</v>
      </c>
    </row>
    <row r="243" spans="2:9" x14ac:dyDescent="0.25">
      <c r="B243" s="67">
        <v>44892</v>
      </c>
      <c r="C243" s="17" t="s">
        <v>84</v>
      </c>
      <c r="D243" s="17" t="s">
        <v>60</v>
      </c>
      <c r="E243" s="17" t="s">
        <v>161</v>
      </c>
      <c r="F243" s="17" t="s">
        <v>63</v>
      </c>
      <c r="G243" s="46" t="s">
        <v>81</v>
      </c>
      <c r="H243" s="46">
        <v>15</v>
      </c>
      <c r="I243" s="17">
        <v>9</v>
      </c>
    </row>
    <row r="244" spans="2:9" x14ac:dyDescent="0.25">
      <c r="B244" s="67">
        <v>44908</v>
      </c>
      <c r="C244" s="17" t="s">
        <v>86</v>
      </c>
      <c r="D244" s="17" t="s">
        <v>16</v>
      </c>
      <c r="E244" s="17" t="s">
        <v>29</v>
      </c>
      <c r="F244" s="17" t="s">
        <v>63</v>
      </c>
      <c r="G244" s="46" t="s">
        <v>74</v>
      </c>
      <c r="H244" s="46">
        <v>15</v>
      </c>
      <c r="I244" s="17">
        <v>7</v>
      </c>
    </row>
    <row r="245" spans="2:9" x14ac:dyDescent="0.25">
      <c r="B245" s="67">
        <v>44914</v>
      </c>
      <c r="C245" s="17" t="s">
        <v>82</v>
      </c>
      <c r="D245" s="17" t="s">
        <v>71</v>
      </c>
      <c r="E245" s="17" t="s">
        <v>162</v>
      </c>
      <c r="F245" s="17" t="s">
        <v>67</v>
      </c>
      <c r="G245" s="46" t="s">
        <v>79</v>
      </c>
      <c r="H245" s="46">
        <v>20</v>
      </c>
      <c r="I245" s="17">
        <v>11</v>
      </c>
    </row>
    <row r="246" spans="2:9" x14ac:dyDescent="0.25">
      <c r="B246" s="67">
        <v>44915</v>
      </c>
      <c r="C246" s="17" t="s">
        <v>88</v>
      </c>
      <c r="D246" s="17" t="s">
        <v>17</v>
      </c>
      <c r="E246" s="17" t="s">
        <v>27</v>
      </c>
      <c r="F246" s="17" t="s">
        <v>61</v>
      </c>
      <c r="G246" s="46" t="s">
        <v>73</v>
      </c>
      <c r="H246" s="46">
        <v>20</v>
      </c>
      <c r="I246" s="17">
        <v>15</v>
      </c>
    </row>
    <row r="247" spans="2:9" x14ac:dyDescent="0.25">
      <c r="B247" s="67">
        <v>44916</v>
      </c>
      <c r="C247" s="17" t="s">
        <v>89</v>
      </c>
      <c r="D247" s="17" t="s">
        <v>13</v>
      </c>
      <c r="E247" s="17" t="s">
        <v>28</v>
      </c>
      <c r="F247" s="17" t="s">
        <v>63</v>
      </c>
      <c r="G247" s="46" t="s">
        <v>73</v>
      </c>
      <c r="H247" s="46">
        <v>15</v>
      </c>
      <c r="I247" s="17">
        <v>8</v>
      </c>
    </row>
    <row r="248" spans="2:9" x14ac:dyDescent="0.25">
      <c r="B248" s="67">
        <v>44919</v>
      </c>
      <c r="C248" s="17" t="s">
        <v>86</v>
      </c>
      <c r="D248" s="17" t="s">
        <v>59</v>
      </c>
      <c r="E248" s="17" t="s">
        <v>30</v>
      </c>
      <c r="F248" s="17" t="s">
        <v>62</v>
      </c>
      <c r="G248" s="46" t="s">
        <v>81</v>
      </c>
      <c r="H248" s="46">
        <v>5</v>
      </c>
      <c r="I248" s="17">
        <v>15</v>
      </c>
    </row>
    <row r="249" spans="2:9" x14ac:dyDescent="0.25">
      <c r="B249" s="67">
        <v>44919</v>
      </c>
      <c r="C249" s="17" t="s">
        <v>82</v>
      </c>
      <c r="D249" s="17" t="s">
        <v>17</v>
      </c>
      <c r="E249" s="17" t="s">
        <v>27</v>
      </c>
      <c r="F249" s="17" t="s">
        <v>61</v>
      </c>
      <c r="G249" s="46" t="s">
        <v>79</v>
      </c>
      <c r="H249" s="46">
        <v>20</v>
      </c>
      <c r="I249" s="17">
        <v>20</v>
      </c>
    </row>
    <row r="250" spans="2:9" x14ac:dyDescent="0.25">
      <c r="B250" s="67">
        <v>44919</v>
      </c>
      <c r="C250" s="17" t="s">
        <v>89</v>
      </c>
      <c r="D250" s="17" t="s">
        <v>15</v>
      </c>
      <c r="E250" s="17" t="s">
        <v>161</v>
      </c>
      <c r="F250" s="17" t="s">
        <v>63</v>
      </c>
      <c r="G250" s="46" t="s">
        <v>77</v>
      </c>
      <c r="H250" s="46">
        <v>20</v>
      </c>
      <c r="I250" s="17">
        <v>5</v>
      </c>
    </row>
    <row r="251" spans="2:9" x14ac:dyDescent="0.25">
      <c r="B251" s="67">
        <v>44920</v>
      </c>
      <c r="C251" s="17" t="s">
        <v>82</v>
      </c>
      <c r="D251" s="17" t="s">
        <v>17</v>
      </c>
      <c r="E251" s="17" t="s">
        <v>27</v>
      </c>
      <c r="F251" s="17" t="s">
        <v>61</v>
      </c>
      <c r="G251" s="46" t="s">
        <v>75</v>
      </c>
      <c r="H251" s="46">
        <v>10</v>
      </c>
      <c r="I251" s="17">
        <v>19</v>
      </c>
    </row>
    <row r="252" spans="2:9" x14ac:dyDescent="0.25">
      <c r="B252" s="67">
        <v>44922</v>
      </c>
      <c r="C252" s="17" t="s">
        <v>82</v>
      </c>
      <c r="D252" s="17" t="s">
        <v>17</v>
      </c>
      <c r="E252" s="17" t="s">
        <v>27</v>
      </c>
      <c r="F252" s="17" t="s">
        <v>61</v>
      </c>
      <c r="G252" s="46" t="s">
        <v>72</v>
      </c>
      <c r="H252" s="46">
        <v>10</v>
      </c>
      <c r="I252" s="17">
        <v>5</v>
      </c>
    </row>
    <row r="253" spans="2:9" x14ac:dyDescent="0.25">
      <c r="B253" s="67">
        <v>44923</v>
      </c>
      <c r="C253" s="17" t="s">
        <v>89</v>
      </c>
      <c r="D253" s="17" t="s">
        <v>68</v>
      </c>
      <c r="E253" s="17" t="s">
        <v>162</v>
      </c>
      <c r="F253" s="17" t="s">
        <v>67</v>
      </c>
      <c r="G253" s="46" t="s">
        <v>79</v>
      </c>
      <c r="H253" s="46">
        <v>30</v>
      </c>
      <c r="I253" s="17">
        <v>10</v>
      </c>
    </row>
    <row r="254" spans="2:9" x14ac:dyDescent="0.25">
      <c r="B254" s="67">
        <v>44931</v>
      </c>
      <c r="C254" s="17" t="s">
        <v>87</v>
      </c>
      <c r="D254" s="17" t="s">
        <v>70</v>
      </c>
      <c r="E254" s="17" t="s">
        <v>162</v>
      </c>
      <c r="F254" s="17" t="s">
        <v>67</v>
      </c>
      <c r="G254" s="46" t="s">
        <v>78</v>
      </c>
      <c r="H254" s="46">
        <v>20</v>
      </c>
      <c r="I254" s="17">
        <v>5</v>
      </c>
    </row>
    <row r="255" spans="2:9" x14ac:dyDescent="0.25">
      <c r="B255" s="67">
        <v>44934</v>
      </c>
      <c r="C255" s="17" t="s">
        <v>85</v>
      </c>
      <c r="D255" s="17" t="s">
        <v>70</v>
      </c>
      <c r="E255" s="17" t="s">
        <v>162</v>
      </c>
      <c r="F255" s="17" t="s">
        <v>67</v>
      </c>
      <c r="G255" s="46" t="s">
        <v>81</v>
      </c>
      <c r="H255" s="46">
        <v>5</v>
      </c>
      <c r="I255" s="17">
        <v>15</v>
      </c>
    </row>
    <row r="256" spans="2:9" x14ac:dyDescent="0.25">
      <c r="B256" s="67">
        <v>44938</v>
      </c>
      <c r="C256" s="17" t="s">
        <v>82</v>
      </c>
      <c r="D256" s="17" t="s">
        <v>13</v>
      </c>
      <c r="E256" s="17" t="s">
        <v>28</v>
      </c>
      <c r="F256" s="17" t="s">
        <v>63</v>
      </c>
      <c r="G256" s="46" t="s">
        <v>76</v>
      </c>
      <c r="H256" s="46">
        <v>30</v>
      </c>
      <c r="I256" s="17">
        <v>11</v>
      </c>
    </row>
    <row r="257" spans="2:9" x14ac:dyDescent="0.25">
      <c r="B257" s="67">
        <v>44941</v>
      </c>
      <c r="C257" s="17" t="s">
        <v>86</v>
      </c>
      <c r="D257" s="17" t="s">
        <v>13</v>
      </c>
      <c r="E257" s="17" t="s">
        <v>28</v>
      </c>
      <c r="F257" s="17" t="s">
        <v>63</v>
      </c>
      <c r="G257" s="46" t="s">
        <v>79</v>
      </c>
      <c r="H257" s="46">
        <v>10</v>
      </c>
      <c r="I257" s="17">
        <v>8</v>
      </c>
    </row>
    <row r="258" spans="2:9" x14ac:dyDescent="0.25">
      <c r="B258" s="67">
        <v>44944</v>
      </c>
      <c r="C258" s="17" t="s">
        <v>86</v>
      </c>
      <c r="D258" s="17" t="s">
        <v>13</v>
      </c>
      <c r="E258" s="17" t="s">
        <v>28</v>
      </c>
      <c r="F258" s="17" t="s">
        <v>63</v>
      </c>
      <c r="G258" s="46" t="s">
        <v>76</v>
      </c>
      <c r="H258" s="46">
        <v>10</v>
      </c>
      <c r="I258" s="17">
        <v>8</v>
      </c>
    </row>
    <row r="259" spans="2:9" x14ac:dyDescent="0.25">
      <c r="B259" s="67">
        <v>44945</v>
      </c>
      <c r="C259" s="17" t="s">
        <v>87</v>
      </c>
      <c r="D259" s="17" t="s">
        <v>70</v>
      </c>
      <c r="E259" s="17" t="s">
        <v>162</v>
      </c>
      <c r="F259" s="17" t="s">
        <v>67</v>
      </c>
      <c r="G259" s="46" t="s">
        <v>78</v>
      </c>
      <c r="H259" s="46">
        <v>30</v>
      </c>
      <c r="I259" s="17">
        <v>20</v>
      </c>
    </row>
    <row r="260" spans="2:9" x14ac:dyDescent="0.25">
      <c r="B260" s="67">
        <v>44945</v>
      </c>
      <c r="C260" s="17" t="s">
        <v>82</v>
      </c>
      <c r="D260" s="17" t="s">
        <v>15</v>
      </c>
      <c r="E260" s="17" t="s">
        <v>161</v>
      </c>
      <c r="F260" s="17" t="s">
        <v>63</v>
      </c>
      <c r="G260" s="46" t="s">
        <v>81</v>
      </c>
      <c r="H260" s="46">
        <v>20</v>
      </c>
      <c r="I260" s="17">
        <v>8</v>
      </c>
    </row>
    <row r="261" spans="2:9" x14ac:dyDescent="0.25">
      <c r="B261" s="67">
        <v>44946</v>
      </c>
      <c r="C261" s="17" t="s">
        <v>84</v>
      </c>
      <c r="D261" s="17" t="s">
        <v>16</v>
      </c>
      <c r="E261" s="17" t="s">
        <v>29</v>
      </c>
      <c r="F261" s="17" t="s">
        <v>63</v>
      </c>
      <c r="G261" s="46" t="s">
        <v>80</v>
      </c>
      <c r="H261" s="46">
        <v>20</v>
      </c>
      <c r="I261" s="17">
        <v>11</v>
      </c>
    </row>
    <row r="262" spans="2:9" x14ac:dyDescent="0.25">
      <c r="B262" s="67">
        <v>44948</v>
      </c>
      <c r="C262" s="17" t="s">
        <v>83</v>
      </c>
      <c r="D262" s="17" t="s">
        <v>13</v>
      </c>
      <c r="E262" s="17" t="s">
        <v>28</v>
      </c>
      <c r="F262" s="17" t="s">
        <v>63</v>
      </c>
      <c r="G262" s="46" t="s">
        <v>81</v>
      </c>
      <c r="H262" s="46">
        <v>30</v>
      </c>
      <c r="I262" s="17">
        <v>18</v>
      </c>
    </row>
    <row r="263" spans="2:9" x14ac:dyDescent="0.25">
      <c r="B263" s="67">
        <v>44952</v>
      </c>
      <c r="C263" s="17" t="s">
        <v>84</v>
      </c>
      <c r="D263" s="17" t="s">
        <v>70</v>
      </c>
      <c r="E263" s="17" t="s">
        <v>162</v>
      </c>
      <c r="F263" s="17" t="s">
        <v>67</v>
      </c>
      <c r="G263" s="46" t="s">
        <v>75</v>
      </c>
      <c r="H263" s="46">
        <v>10</v>
      </c>
      <c r="I263" s="17">
        <v>19</v>
      </c>
    </row>
    <row r="264" spans="2:9" x14ac:dyDescent="0.25">
      <c r="B264" s="67">
        <v>44952</v>
      </c>
      <c r="C264" s="17" t="s">
        <v>87</v>
      </c>
      <c r="D264" s="17" t="s">
        <v>17</v>
      </c>
      <c r="E264" s="17" t="s">
        <v>27</v>
      </c>
      <c r="F264" s="17" t="s">
        <v>61</v>
      </c>
      <c r="G264" s="46" t="s">
        <v>76</v>
      </c>
      <c r="H264" s="46">
        <v>20</v>
      </c>
      <c r="I264" s="17">
        <v>14</v>
      </c>
    </row>
    <row r="265" spans="2:9" x14ac:dyDescent="0.25">
      <c r="B265" s="67">
        <v>44963</v>
      </c>
      <c r="C265" s="17" t="s">
        <v>85</v>
      </c>
      <c r="D265" s="17" t="s">
        <v>43</v>
      </c>
      <c r="E265" s="17" t="s">
        <v>163</v>
      </c>
      <c r="F265" s="17" t="s">
        <v>63</v>
      </c>
      <c r="G265" s="46" t="s">
        <v>80</v>
      </c>
      <c r="H265" s="46">
        <v>20</v>
      </c>
      <c r="I265" s="17">
        <v>6</v>
      </c>
    </row>
    <row r="266" spans="2:9" x14ac:dyDescent="0.25">
      <c r="B266" s="67">
        <v>44967</v>
      </c>
      <c r="C266" s="17" t="s">
        <v>89</v>
      </c>
      <c r="D266" s="17" t="s">
        <v>17</v>
      </c>
      <c r="E266" s="17" t="s">
        <v>27</v>
      </c>
      <c r="F266" s="17" t="s">
        <v>61</v>
      </c>
      <c r="G266" s="46" t="s">
        <v>77</v>
      </c>
      <c r="H266" s="46">
        <v>0</v>
      </c>
      <c r="I266" s="17">
        <v>7</v>
      </c>
    </row>
    <row r="267" spans="2:9" x14ac:dyDescent="0.25">
      <c r="B267" s="67">
        <v>44969</v>
      </c>
      <c r="C267" s="17" t="s">
        <v>89</v>
      </c>
      <c r="D267" s="17" t="s">
        <v>43</v>
      </c>
      <c r="E267" s="17" t="s">
        <v>163</v>
      </c>
      <c r="F267" s="17" t="s">
        <v>63</v>
      </c>
      <c r="G267" s="46" t="s">
        <v>76</v>
      </c>
      <c r="H267" s="46">
        <v>0</v>
      </c>
      <c r="I267" s="17">
        <v>17</v>
      </c>
    </row>
    <row r="268" spans="2:9" x14ac:dyDescent="0.25">
      <c r="B268" s="67">
        <v>44988</v>
      </c>
      <c r="C268" s="17" t="s">
        <v>89</v>
      </c>
      <c r="D268" s="17" t="s">
        <v>69</v>
      </c>
      <c r="E268" s="17" t="s">
        <v>162</v>
      </c>
      <c r="F268" s="17" t="s">
        <v>67</v>
      </c>
      <c r="G268" s="46" t="s">
        <v>78</v>
      </c>
      <c r="H268" s="46">
        <v>30</v>
      </c>
      <c r="I268" s="17">
        <v>2</v>
      </c>
    </row>
    <row r="269" spans="2:9" x14ac:dyDescent="0.25">
      <c r="B269" s="67">
        <v>44988</v>
      </c>
      <c r="C269" s="17" t="s">
        <v>85</v>
      </c>
      <c r="D269" s="17" t="s">
        <v>17</v>
      </c>
      <c r="E269" s="17" t="s">
        <v>27</v>
      </c>
      <c r="F269" s="17" t="s">
        <v>61</v>
      </c>
      <c r="G269" s="46" t="s">
        <v>77</v>
      </c>
      <c r="H269" s="46">
        <v>30</v>
      </c>
      <c r="I269" s="17">
        <v>18</v>
      </c>
    </row>
    <row r="270" spans="2:9" x14ac:dyDescent="0.25">
      <c r="B270" s="67">
        <v>44990</v>
      </c>
      <c r="C270" s="17" t="s">
        <v>85</v>
      </c>
      <c r="D270" s="17" t="s">
        <v>64</v>
      </c>
      <c r="E270" s="17" t="s">
        <v>164</v>
      </c>
      <c r="F270" s="17" t="s">
        <v>65</v>
      </c>
      <c r="G270" s="46" t="s">
        <v>74</v>
      </c>
      <c r="H270" s="46">
        <v>5</v>
      </c>
      <c r="I270" s="17">
        <v>14</v>
      </c>
    </row>
    <row r="271" spans="2:9" x14ac:dyDescent="0.25">
      <c r="B271" s="67">
        <v>44991</v>
      </c>
      <c r="C271" s="17" t="s">
        <v>82</v>
      </c>
      <c r="D271" s="17" t="s">
        <v>59</v>
      </c>
      <c r="E271" s="17" t="s">
        <v>30</v>
      </c>
      <c r="F271" s="17" t="s">
        <v>62</v>
      </c>
      <c r="G271" s="46" t="s">
        <v>81</v>
      </c>
      <c r="H271" s="46">
        <v>20</v>
      </c>
      <c r="I271" s="17">
        <v>16</v>
      </c>
    </row>
    <row r="272" spans="2:9" x14ac:dyDescent="0.25">
      <c r="B272" s="67">
        <v>44995</v>
      </c>
      <c r="C272" s="17" t="s">
        <v>89</v>
      </c>
      <c r="D272" s="17" t="s">
        <v>13</v>
      </c>
      <c r="E272" s="17" t="s">
        <v>28</v>
      </c>
      <c r="F272" s="17" t="s">
        <v>63</v>
      </c>
      <c r="G272" s="46" t="s">
        <v>74</v>
      </c>
      <c r="H272" s="46">
        <v>5</v>
      </c>
      <c r="I272" s="17">
        <v>4</v>
      </c>
    </row>
    <row r="273" spans="2:9" x14ac:dyDescent="0.25">
      <c r="B273" s="67">
        <v>44996</v>
      </c>
      <c r="C273" s="17" t="s">
        <v>83</v>
      </c>
      <c r="D273" s="17" t="s">
        <v>59</v>
      </c>
      <c r="E273" s="17" t="s">
        <v>30</v>
      </c>
      <c r="F273" s="17" t="s">
        <v>62</v>
      </c>
      <c r="G273" s="46" t="s">
        <v>73</v>
      </c>
      <c r="H273" s="46">
        <v>5</v>
      </c>
      <c r="I273" s="17">
        <v>9</v>
      </c>
    </row>
    <row r="274" spans="2:9" x14ac:dyDescent="0.25">
      <c r="B274" s="67">
        <v>45007</v>
      </c>
      <c r="C274" s="17" t="s">
        <v>83</v>
      </c>
      <c r="D274" s="17" t="s">
        <v>59</v>
      </c>
      <c r="E274" s="17" t="s">
        <v>30</v>
      </c>
      <c r="F274" s="17" t="s">
        <v>62</v>
      </c>
      <c r="G274" s="46" t="s">
        <v>74</v>
      </c>
      <c r="H274" s="46">
        <v>25</v>
      </c>
      <c r="I274" s="17">
        <v>17</v>
      </c>
    </row>
    <row r="275" spans="2:9" x14ac:dyDescent="0.25">
      <c r="B275" s="67">
        <v>45010</v>
      </c>
      <c r="C275" s="17" t="s">
        <v>88</v>
      </c>
      <c r="D275" s="17" t="s">
        <v>68</v>
      </c>
      <c r="E275" s="17" t="s">
        <v>162</v>
      </c>
      <c r="F275" s="17" t="s">
        <v>67</v>
      </c>
      <c r="G275" s="46" t="s">
        <v>81</v>
      </c>
      <c r="H275" s="46">
        <v>10</v>
      </c>
      <c r="I275" s="17">
        <v>6</v>
      </c>
    </row>
    <row r="276" spans="2:9" x14ac:dyDescent="0.25">
      <c r="B276" s="67">
        <v>45012</v>
      </c>
      <c r="C276" s="17" t="s">
        <v>85</v>
      </c>
      <c r="D276" s="17" t="s">
        <v>16</v>
      </c>
      <c r="E276" s="17" t="s">
        <v>29</v>
      </c>
      <c r="F276" s="17" t="s">
        <v>63</v>
      </c>
      <c r="G276" s="46" t="s">
        <v>73</v>
      </c>
      <c r="H276" s="46">
        <v>20</v>
      </c>
      <c r="I276" s="17">
        <v>20</v>
      </c>
    </row>
    <row r="277" spans="2:9" x14ac:dyDescent="0.25">
      <c r="B277" s="67">
        <v>45024</v>
      </c>
      <c r="C277" s="17" t="s">
        <v>85</v>
      </c>
      <c r="D277" s="17" t="s">
        <v>60</v>
      </c>
      <c r="E277" s="17" t="s">
        <v>161</v>
      </c>
      <c r="F277" s="17" t="s">
        <v>63</v>
      </c>
      <c r="G277" s="46" t="s">
        <v>80</v>
      </c>
      <c r="H277" s="46">
        <v>20</v>
      </c>
      <c r="I277" s="17">
        <v>13</v>
      </c>
    </row>
    <row r="278" spans="2:9" x14ac:dyDescent="0.25">
      <c r="B278" s="67">
        <v>45027</v>
      </c>
      <c r="C278" s="17" t="s">
        <v>89</v>
      </c>
      <c r="D278" s="17" t="s">
        <v>69</v>
      </c>
      <c r="E278" s="17" t="s">
        <v>162</v>
      </c>
      <c r="F278" s="17" t="s">
        <v>67</v>
      </c>
      <c r="G278" s="46" t="s">
        <v>75</v>
      </c>
      <c r="H278" s="46">
        <v>30</v>
      </c>
      <c r="I278" s="17">
        <v>6</v>
      </c>
    </row>
    <row r="279" spans="2:9" x14ac:dyDescent="0.25">
      <c r="B279" s="67">
        <v>45029</v>
      </c>
      <c r="C279" s="17" t="s">
        <v>82</v>
      </c>
      <c r="D279" s="17" t="s">
        <v>59</v>
      </c>
      <c r="E279" s="17" t="s">
        <v>30</v>
      </c>
      <c r="F279" s="17" t="s">
        <v>62</v>
      </c>
      <c r="G279" s="46" t="s">
        <v>74</v>
      </c>
      <c r="H279" s="46">
        <v>10</v>
      </c>
      <c r="I279" s="17">
        <v>12</v>
      </c>
    </row>
    <row r="280" spans="2:9" x14ac:dyDescent="0.25">
      <c r="B280" s="67">
        <v>45045</v>
      </c>
      <c r="C280" s="17" t="s">
        <v>85</v>
      </c>
      <c r="D280" s="17" t="s">
        <v>43</v>
      </c>
      <c r="E280" s="17" t="s">
        <v>163</v>
      </c>
      <c r="F280" s="17" t="s">
        <v>63</v>
      </c>
      <c r="G280" s="46" t="s">
        <v>73</v>
      </c>
      <c r="H280" s="46">
        <v>10</v>
      </c>
      <c r="I280" s="17">
        <v>11</v>
      </c>
    </row>
    <row r="281" spans="2:9" x14ac:dyDescent="0.25">
      <c r="B281" s="67">
        <v>45045</v>
      </c>
      <c r="C281" s="17" t="s">
        <v>85</v>
      </c>
      <c r="D281" s="17" t="s">
        <v>13</v>
      </c>
      <c r="E281" s="17" t="s">
        <v>28</v>
      </c>
      <c r="F281" s="17" t="s">
        <v>63</v>
      </c>
      <c r="G281" s="46" t="s">
        <v>77</v>
      </c>
      <c r="H281" s="46">
        <v>0</v>
      </c>
      <c r="I281" s="17">
        <v>10</v>
      </c>
    </row>
    <row r="282" spans="2:9" x14ac:dyDescent="0.25">
      <c r="B282" s="67">
        <v>45048</v>
      </c>
      <c r="C282" s="17" t="s">
        <v>89</v>
      </c>
      <c r="D282" s="17" t="s">
        <v>68</v>
      </c>
      <c r="E282" s="17" t="s">
        <v>162</v>
      </c>
      <c r="F282" s="17" t="s">
        <v>67</v>
      </c>
      <c r="G282" s="46" t="s">
        <v>81</v>
      </c>
      <c r="H282" s="46">
        <v>20</v>
      </c>
      <c r="I282" s="17">
        <v>2</v>
      </c>
    </row>
    <row r="283" spans="2:9" x14ac:dyDescent="0.25">
      <c r="B283" s="67">
        <v>45049</v>
      </c>
      <c r="C283" s="17" t="s">
        <v>82</v>
      </c>
      <c r="D283" s="17" t="s">
        <v>68</v>
      </c>
      <c r="E283" s="17" t="s">
        <v>162</v>
      </c>
      <c r="F283" s="17" t="s">
        <v>67</v>
      </c>
      <c r="G283" s="46" t="s">
        <v>80</v>
      </c>
      <c r="H283" s="46">
        <v>10</v>
      </c>
      <c r="I283" s="17">
        <v>19</v>
      </c>
    </row>
    <row r="284" spans="2:9" x14ac:dyDescent="0.25">
      <c r="B284" s="67">
        <v>45050</v>
      </c>
      <c r="C284" s="17" t="s">
        <v>87</v>
      </c>
      <c r="D284" s="17" t="s">
        <v>13</v>
      </c>
      <c r="E284" s="17" t="s">
        <v>28</v>
      </c>
      <c r="F284" s="17" t="s">
        <v>63</v>
      </c>
      <c r="G284" s="46" t="s">
        <v>73</v>
      </c>
      <c r="H284" s="46">
        <v>30</v>
      </c>
      <c r="I284" s="17">
        <v>7</v>
      </c>
    </row>
    <row r="285" spans="2:9" x14ac:dyDescent="0.25">
      <c r="B285" s="67">
        <v>45053</v>
      </c>
      <c r="C285" s="17" t="s">
        <v>82</v>
      </c>
      <c r="D285" s="17" t="s">
        <v>60</v>
      </c>
      <c r="E285" s="17" t="s">
        <v>161</v>
      </c>
      <c r="F285" s="17" t="s">
        <v>63</v>
      </c>
      <c r="G285" s="46" t="s">
        <v>72</v>
      </c>
      <c r="H285" s="46">
        <v>25</v>
      </c>
      <c r="I285" s="17">
        <v>15</v>
      </c>
    </row>
    <row r="286" spans="2:9" x14ac:dyDescent="0.25">
      <c r="B286" s="67">
        <v>45054</v>
      </c>
      <c r="C286" s="17" t="s">
        <v>84</v>
      </c>
      <c r="D286" s="17" t="s">
        <v>17</v>
      </c>
      <c r="E286" s="17" t="s">
        <v>27</v>
      </c>
      <c r="F286" s="17" t="s">
        <v>61</v>
      </c>
      <c r="G286" s="46" t="s">
        <v>72</v>
      </c>
      <c r="H286" s="46">
        <v>25</v>
      </c>
      <c r="I286" s="17">
        <v>20</v>
      </c>
    </row>
    <row r="287" spans="2:9" x14ac:dyDescent="0.25">
      <c r="B287" s="67">
        <v>45060</v>
      </c>
      <c r="C287" s="17" t="s">
        <v>87</v>
      </c>
      <c r="D287" s="17" t="s">
        <v>15</v>
      </c>
      <c r="E287" s="17" t="s">
        <v>161</v>
      </c>
      <c r="F287" s="17" t="s">
        <v>63</v>
      </c>
      <c r="G287" s="46" t="s">
        <v>74</v>
      </c>
      <c r="H287" s="46">
        <v>25</v>
      </c>
      <c r="I287" s="17">
        <v>10</v>
      </c>
    </row>
    <row r="288" spans="2:9" x14ac:dyDescent="0.25">
      <c r="B288" s="67">
        <v>45065</v>
      </c>
      <c r="C288" s="17" t="s">
        <v>84</v>
      </c>
      <c r="D288" s="17" t="s">
        <v>13</v>
      </c>
      <c r="E288" s="17" t="s">
        <v>28</v>
      </c>
      <c r="F288" s="17" t="s">
        <v>63</v>
      </c>
      <c r="G288" s="46" t="s">
        <v>77</v>
      </c>
      <c r="H288" s="46">
        <v>15</v>
      </c>
      <c r="I288" s="17">
        <v>2</v>
      </c>
    </row>
    <row r="289" spans="2:9" x14ac:dyDescent="0.25">
      <c r="B289" s="67">
        <v>45066</v>
      </c>
      <c r="C289" s="17" t="s">
        <v>83</v>
      </c>
      <c r="D289" s="17" t="s">
        <v>17</v>
      </c>
      <c r="E289" s="17" t="s">
        <v>27</v>
      </c>
      <c r="F289" s="17" t="s">
        <v>61</v>
      </c>
      <c r="G289" s="46" t="s">
        <v>76</v>
      </c>
      <c r="H289" s="46">
        <v>20</v>
      </c>
      <c r="I289" s="17">
        <v>5</v>
      </c>
    </row>
    <row r="290" spans="2:9" x14ac:dyDescent="0.25">
      <c r="B290" s="67">
        <v>45069</v>
      </c>
      <c r="C290" s="17" t="s">
        <v>87</v>
      </c>
      <c r="D290" s="17" t="s">
        <v>59</v>
      </c>
      <c r="E290" s="17" t="s">
        <v>30</v>
      </c>
      <c r="F290" s="17" t="s">
        <v>62</v>
      </c>
      <c r="G290" s="46" t="s">
        <v>76</v>
      </c>
      <c r="H290" s="46">
        <v>15</v>
      </c>
      <c r="I290" s="17">
        <v>18</v>
      </c>
    </row>
    <row r="291" spans="2:9" x14ac:dyDescent="0.25">
      <c r="B291" s="67">
        <v>45072</v>
      </c>
      <c r="C291" s="17" t="s">
        <v>86</v>
      </c>
      <c r="D291" s="17" t="s">
        <v>15</v>
      </c>
      <c r="E291" s="17" t="s">
        <v>161</v>
      </c>
      <c r="F291" s="17" t="s">
        <v>63</v>
      </c>
      <c r="G291" s="46" t="s">
        <v>80</v>
      </c>
      <c r="H291" s="46">
        <v>0</v>
      </c>
      <c r="I291" s="17">
        <v>20</v>
      </c>
    </row>
    <row r="292" spans="2:9" x14ac:dyDescent="0.25">
      <c r="B292" s="67">
        <v>45075</v>
      </c>
      <c r="C292" s="17" t="s">
        <v>89</v>
      </c>
      <c r="D292" s="17" t="s">
        <v>68</v>
      </c>
      <c r="E292" s="17" t="s">
        <v>162</v>
      </c>
      <c r="F292" s="17" t="s">
        <v>67</v>
      </c>
      <c r="G292" s="46" t="s">
        <v>75</v>
      </c>
      <c r="H292" s="46">
        <v>10</v>
      </c>
      <c r="I292" s="17">
        <v>13</v>
      </c>
    </row>
    <row r="293" spans="2:9" x14ac:dyDescent="0.25">
      <c r="B293" s="67">
        <v>45076</v>
      </c>
      <c r="C293" s="17" t="s">
        <v>85</v>
      </c>
      <c r="D293" s="17" t="s">
        <v>60</v>
      </c>
      <c r="E293" s="17" t="s">
        <v>161</v>
      </c>
      <c r="F293" s="17" t="s">
        <v>63</v>
      </c>
      <c r="G293" s="46" t="s">
        <v>76</v>
      </c>
      <c r="H293" s="46">
        <v>15</v>
      </c>
      <c r="I293" s="17">
        <v>10</v>
      </c>
    </row>
    <row r="294" spans="2:9" x14ac:dyDescent="0.25">
      <c r="B294" s="67">
        <v>45078</v>
      </c>
      <c r="C294" s="17" t="s">
        <v>82</v>
      </c>
      <c r="D294" s="17" t="s">
        <v>71</v>
      </c>
      <c r="E294" s="17" t="s">
        <v>162</v>
      </c>
      <c r="F294" s="17" t="s">
        <v>67</v>
      </c>
      <c r="G294" s="46" t="s">
        <v>81</v>
      </c>
      <c r="H294" s="46">
        <v>15</v>
      </c>
      <c r="I294" s="17">
        <v>11</v>
      </c>
    </row>
    <row r="295" spans="2:9" x14ac:dyDescent="0.25">
      <c r="B295" s="67">
        <v>45084</v>
      </c>
      <c r="C295" s="17" t="s">
        <v>89</v>
      </c>
      <c r="D295" s="17" t="s">
        <v>43</v>
      </c>
      <c r="E295" s="17" t="s">
        <v>163</v>
      </c>
      <c r="F295" s="17" t="s">
        <v>63</v>
      </c>
      <c r="G295" s="46" t="s">
        <v>73</v>
      </c>
      <c r="H295" s="46">
        <v>10</v>
      </c>
      <c r="I295" s="17">
        <v>16</v>
      </c>
    </row>
    <row r="296" spans="2:9" x14ac:dyDescent="0.25">
      <c r="B296" s="67">
        <v>45085</v>
      </c>
      <c r="C296" s="17" t="s">
        <v>83</v>
      </c>
      <c r="D296" s="17" t="s">
        <v>13</v>
      </c>
      <c r="E296" s="17" t="s">
        <v>28</v>
      </c>
      <c r="F296" s="17" t="s">
        <v>63</v>
      </c>
      <c r="G296" s="46" t="s">
        <v>73</v>
      </c>
      <c r="H296" s="46">
        <v>20</v>
      </c>
      <c r="I296" s="17">
        <v>13</v>
      </c>
    </row>
    <row r="297" spans="2:9" x14ac:dyDescent="0.25">
      <c r="B297" s="67">
        <v>45087</v>
      </c>
      <c r="C297" s="17" t="s">
        <v>82</v>
      </c>
      <c r="D297" s="17" t="s">
        <v>69</v>
      </c>
      <c r="E297" s="17" t="s">
        <v>162</v>
      </c>
      <c r="F297" s="17" t="s">
        <v>67</v>
      </c>
      <c r="G297" s="46" t="s">
        <v>77</v>
      </c>
      <c r="H297" s="46">
        <v>10</v>
      </c>
      <c r="I297" s="17">
        <v>3</v>
      </c>
    </row>
    <row r="298" spans="2:9" x14ac:dyDescent="0.25">
      <c r="B298" s="67">
        <v>45088</v>
      </c>
      <c r="C298" s="17" t="s">
        <v>83</v>
      </c>
      <c r="D298" s="17" t="s">
        <v>13</v>
      </c>
      <c r="E298" s="17" t="s">
        <v>28</v>
      </c>
      <c r="F298" s="17" t="s">
        <v>63</v>
      </c>
      <c r="G298" s="46" t="s">
        <v>81</v>
      </c>
      <c r="H298" s="46">
        <v>5</v>
      </c>
      <c r="I298" s="17">
        <v>14</v>
      </c>
    </row>
    <row r="299" spans="2:9" x14ac:dyDescent="0.25">
      <c r="B299" s="67">
        <v>45092</v>
      </c>
      <c r="C299" s="17" t="s">
        <v>83</v>
      </c>
      <c r="D299" s="17" t="s">
        <v>59</v>
      </c>
      <c r="E299" s="17" t="s">
        <v>30</v>
      </c>
      <c r="F299" s="17" t="s">
        <v>62</v>
      </c>
      <c r="G299" s="46" t="s">
        <v>75</v>
      </c>
      <c r="H299" s="46">
        <v>10</v>
      </c>
      <c r="I299" s="17">
        <v>9</v>
      </c>
    </row>
    <row r="300" spans="2:9" x14ac:dyDescent="0.25">
      <c r="B300" s="67">
        <v>45101</v>
      </c>
      <c r="C300" s="17" t="s">
        <v>89</v>
      </c>
      <c r="D300" s="17" t="s">
        <v>64</v>
      </c>
      <c r="E300" s="17" t="s">
        <v>164</v>
      </c>
      <c r="F300" s="17" t="s">
        <v>65</v>
      </c>
      <c r="G300" s="46" t="s">
        <v>79</v>
      </c>
      <c r="H300" s="46">
        <v>10</v>
      </c>
      <c r="I300" s="17">
        <v>5</v>
      </c>
    </row>
    <row r="301" spans="2:9" x14ac:dyDescent="0.25">
      <c r="B301" s="67">
        <v>45104</v>
      </c>
      <c r="C301" s="17" t="s">
        <v>86</v>
      </c>
      <c r="D301" s="17" t="s">
        <v>148</v>
      </c>
      <c r="E301" s="17" t="s">
        <v>162</v>
      </c>
      <c r="F301" s="17" t="s">
        <v>67</v>
      </c>
      <c r="G301" s="46" t="s">
        <v>74</v>
      </c>
      <c r="H301" s="46">
        <v>5</v>
      </c>
      <c r="I301" s="17">
        <v>18</v>
      </c>
    </row>
    <row r="302" spans="2:9" x14ac:dyDescent="0.25">
      <c r="B302" s="67">
        <v>45117</v>
      </c>
      <c r="C302" s="17" t="s">
        <v>82</v>
      </c>
      <c r="D302" s="17" t="s">
        <v>43</v>
      </c>
      <c r="E302" s="17" t="s">
        <v>163</v>
      </c>
      <c r="F302" s="17" t="s">
        <v>63</v>
      </c>
      <c r="G302" s="46" t="s">
        <v>73</v>
      </c>
      <c r="H302" s="46">
        <v>30</v>
      </c>
      <c r="I302" s="17">
        <v>19</v>
      </c>
    </row>
    <row r="303" spans="2:9" x14ac:dyDescent="0.25">
      <c r="B303" s="67">
        <v>45122</v>
      </c>
      <c r="C303" s="17" t="s">
        <v>86</v>
      </c>
      <c r="D303" s="17" t="s">
        <v>13</v>
      </c>
      <c r="E303" s="17" t="s">
        <v>28</v>
      </c>
      <c r="F303" s="17" t="s">
        <v>63</v>
      </c>
      <c r="G303" s="46" t="s">
        <v>74</v>
      </c>
      <c r="H303" s="46">
        <v>15</v>
      </c>
      <c r="I303" s="17">
        <v>9</v>
      </c>
    </row>
    <row r="304" spans="2:9" x14ac:dyDescent="0.25">
      <c r="B304" s="67">
        <v>45124</v>
      </c>
      <c r="C304" s="17" t="s">
        <v>89</v>
      </c>
      <c r="D304" s="17" t="s">
        <v>60</v>
      </c>
      <c r="E304" s="17" t="s">
        <v>161</v>
      </c>
      <c r="F304" s="17" t="s">
        <v>63</v>
      </c>
      <c r="G304" s="46" t="s">
        <v>76</v>
      </c>
      <c r="H304" s="46">
        <v>10</v>
      </c>
      <c r="I304" s="17">
        <v>10</v>
      </c>
    </row>
    <row r="305" spans="2:9" x14ac:dyDescent="0.25">
      <c r="B305" s="67">
        <v>45127</v>
      </c>
      <c r="C305" s="17" t="s">
        <v>87</v>
      </c>
      <c r="D305" s="17" t="s">
        <v>13</v>
      </c>
      <c r="E305" s="17" t="s">
        <v>28</v>
      </c>
      <c r="F305" s="17" t="s">
        <v>63</v>
      </c>
      <c r="G305" s="46" t="s">
        <v>72</v>
      </c>
      <c r="H305" s="46">
        <v>15</v>
      </c>
      <c r="I305" s="17">
        <v>11</v>
      </c>
    </row>
    <row r="306" spans="2:9" x14ac:dyDescent="0.25">
      <c r="B306" s="67">
        <v>45132</v>
      </c>
      <c r="C306" s="17" t="s">
        <v>86</v>
      </c>
      <c r="D306" s="17" t="s">
        <v>69</v>
      </c>
      <c r="E306" s="17" t="s">
        <v>162</v>
      </c>
      <c r="F306" s="17" t="s">
        <v>67</v>
      </c>
      <c r="G306" s="46" t="s">
        <v>73</v>
      </c>
      <c r="H306" s="46">
        <v>15</v>
      </c>
      <c r="I306" s="17">
        <v>20</v>
      </c>
    </row>
    <row r="307" spans="2:9" x14ac:dyDescent="0.25">
      <c r="B307" s="67">
        <v>45133</v>
      </c>
      <c r="C307" s="17" t="s">
        <v>85</v>
      </c>
      <c r="D307" s="17" t="s">
        <v>60</v>
      </c>
      <c r="E307" s="17" t="s">
        <v>161</v>
      </c>
      <c r="F307" s="17" t="s">
        <v>63</v>
      </c>
      <c r="G307" s="46" t="s">
        <v>78</v>
      </c>
      <c r="H307" s="46">
        <v>20</v>
      </c>
      <c r="I307" s="17">
        <v>19</v>
      </c>
    </row>
    <row r="308" spans="2:9" x14ac:dyDescent="0.25">
      <c r="B308" s="67">
        <v>45133</v>
      </c>
      <c r="C308" s="17" t="s">
        <v>88</v>
      </c>
      <c r="D308" s="17" t="s">
        <v>64</v>
      </c>
      <c r="E308" s="17" t="s">
        <v>164</v>
      </c>
      <c r="F308" s="17" t="s">
        <v>65</v>
      </c>
      <c r="G308" s="46" t="s">
        <v>72</v>
      </c>
      <c r="H308" s="46">
        <v>15</v>
      </c>
      <c r="I308" s="17">
        <v>18</v>
      </c>
    </row>
    <row r="309" spans="2:9" x14ac:dyDescent="0.25">
      <c r="B309" s="67">
        <v>45137</v>
      </c>
      <c r="C309" s="17" t="s">
        <v>89</v>
      </c>
      <c r="D309" s="17" t="s">
        <v>70</v>
      </c>
      <c r="E309" s="17" t="s">
        <v>162</v>
      </c>
      <c r="F309" s="17" t="s">
        <v>67</v>
      </c>
      <c r="G309" s="46" t="s">
        <v>80</v>
      </c>
      <c r="H309" s="46">
        <v>15</v>
      </c>
      <c r="I309" s="17">
        <v>16</v>
      </c>
    </row>
    <row r="310" spans="2:9" x14ac:dyDescent="0.25">
      <c r="B310" s="67">
        <v>45138</v>
      </c>
      <c r="C310" s="17" t="s">
        <v>82</v>
      </c>
      <c r="D310" s="17" t="s">
        <v>66</v>
      </c>
      <c r="E310" s="17" t="s">
        <v>162</v>
      </c>
      <c r="F310" s="17" t="s">
        <v>67</v>
      </c>
      <c r="G310" s="46" t="s">
        <v>73</v>
      </c>
      <c r="H310" s="46">
        <v>15</v>
      </c>
      <c r="I310" s="17">
        <v>3</v>
      </c>
    </row>
    <row r="311" spans="2:9" x14ac:dyDescent="0.25">
      <c r="B311" s="67">
        <v>45139</v>
      </c>
      <c r="C311" s="17" t="s">
        <v>86</v>
      </c>
      <c r="D311" s="17" t="s">
        <v>64</v>
      </c>
      <c r="E311" s="17" t="s">
        <v>164</v>
      </c>
      <c r="F311" s="17" t="s">
        <v>65</v>
      </c>
      <c r="G311" s="46" t="s">
        <v>81</v>
      </c>
      <c r="H311" s="46">
        <v>5</v>
      </c>
      <c r="I311" s="17">
        <v>17</v>
      </c>
    </row>
    <row r="312" spans="2:9" x14ac:dyDescent="0.25">
      <c r="B312" s="67">
        <v>45144</v>
      </c>
      <c r="C312" s="17" t="s">
        <v>86</v>
      </c>
      <c r="D312" s="17" t="s">
        <v>15</v>
      </c>
      <c r="E312" s="17" t="s">
        <v>161</v>
      </c>
      <c r="F312" s="17" t="s">
        <v>63</v>
      </c>
      <c r="G312" s="46" t="s">
        <v>81</v>
      </c>
      <c r="H312" s="46">
        <v>15</v>
      </c>
      <c r="I312" s="17">
        <v>13</v>
      </c>
    </row>
    <row r="313" spans="2:9" x14ac:dyDescent="0.25">
      <c r="B313" s="67">
        <v>45147</v>
      </c>
      <c r="C313" s="17" t="s">
        <v>86</v>
      </c>
      <c r="D313" s="17" t="s">
        <v>15</v>
      </c>
      <c r="E313" s="17" t="s">
        <v>161</v>
      </c>
      <c r="F313" s="17" t="s">
        <v>63</v>
      </c>
      <c r="G313" s="46" t="s">
        <v>77</v>
      </c>
      <c r="H313" s="46">
        <v>15</v>
      </c>
      <c r="I313" s="17">
        <v>9</v>
      </c>
    </row>
    <row r="314" spans="2:9" x14ac:dyDescent="0.25">
      <c r="B314" s="67">
        <v>45147</v>
      </c>
      <c r="C314" s="17" t="s">
        <v>87</v>
      </c>
      <c r="D314" s="17" t="s">
        <v>13</v>
      </c>
      <c r="E314" s="17" t="s">
        <v>28</v>
      </c>
      <c r="F314" s="17" t="s">
        <v>63</v>
      </c>
      <c r="G314" s="46" t="s">
        <v>79</v>
      </c>
      <c r="H314" s="46">
        <v>25</v>
      </c>
      <c r="I314" s="17">
        <v>11</v>
      </c>
    </row>
    <row r="315" spans="2:9" x14ac:dyDescent="0.25">
      <c r="B315" s="67">
        <v>45156</v>
      </c>
      <c r="C315" s="17" t="s">
        <v>86</v>
      </c>
      <c r="D315" s="17" t="s">
        <v>71</v>
      </c>
      <c r="E315" s="17" t="s">
        <v>162</v>
      </c>
      <c r="F315" s="17" t="s">
        <v>67</v>
      </c>
      <c r="G315" s="46" t="s">
        <v>76</v>
      </c>
      <c r="H315" s="46">
        <v>5</v>
      </c>
      <c r="I315" s="17">
        <v>18</v>
      </c>
    </row>
    <row r="316" spans="2:9" x14ac:dyDescent="0.25">
      <c r="B316" s="67">
        <v>45159</v>
      </c>
      <c r="C316" s="17" t="s">
        <v>86</v>
      </c>
      <c r="D316" s="17" t="s">
        <v>43</v>
      </c>
      <c r="E316" s="17" t="s">
        <v>163</v>
      </c>
      <c r="F316" s="17" t="s">
        <v>63</v>
      </c>
      <c r="G316" s="46" t="s">
        <v>77</v>
      </c>
      <c r="H316" s="46">
        <v>10</v>
      </c>
      <c r="I316" s="17">
        <v>3</v>
      </c>
    </row>
    <row r="317" spans="2:9" x14ac:dyDescent="0.25">
      <c r="B317" s="67">
        <v>45163</v>
      </c>
      <c r="C317" s="17" t="s">
        <v>83</v>
      </c>
      <c r="D317" s="17" t="s">
        <v>59</v>
      </c>
      <c r="E317" s="17" t="s">
        <v>30</v>
      </c>
      <c r="F317" s="17" t="s">
        <v>62</v>
      </c>
      <c r="G317" s="46" t="s">
        <v>81</v>
      </c>
      <c r="H317" s="46">
        <v>25</v>
      </c>
      <c r="I317" s="17">
        <v>12</v>
      </c>
    </row>
    <row r="318" spans="2:9" x14ac:dyDescent="0.25">
      <c r="B318" s="67">
        <v>45166</v>
      </c>
      <c r="C318" s="17" t="s">
        <v>86</v>
      </c>
      <c r="D318" s="17" t="s">
        <v>64</v>
      </c>
      <c r="E318" s="17" t="s">
        <v>164</v>
      </c>
      <c r="F318" s="17" t="s">
        <v>65</v>
      </c>
      <c r="G318" s="46" t="s">
        <v>79</v>
      </c>
      <c r="H318" s="46">
        <v>15</v>
      </c>
      <c r="I318" s="17">
        <v>2</v>
      </c>
    </row>
    <row r="319" spans="2:9" x14ac:dyDescent="0.25">
      <c r="B319" s="67">
        <v>45167</v>
      </c>
      <c r="C319" s="17" t="s">
        <v>84</v>
      </c>
      <c r="D319" s="17" t="s">
        <v>17</v>
      </c>
      <c r="E319" s="17" t="s">
        <v>27</v>
      </c>
      <c r="F319" s="17" t="s">
        <v>61</v>
      </c>
      <c r="G319" s="46" t="s">
        <v>75</v>
      </c>
      <c r="H319" s="46">
        <v>0</v>
      </c>
      <c r="I319" s="17">
        <v>19</v>
      </c>
    </row>
    <row r="320" spans="2:9" x14ac:dyDescent="0.25">
      <c r="B320" s="67">
        <v>45174</v>
      </c>
      <c r="C320" s="17" t="s">
        <v>87</v>
      </c>
      <c r="D320" s="17" t="s">
        <v>71</v>
      </c>
      <c r="E320" s="17" t="s">
        <v>162</v>
      </c>
      <c r="F320" s="17" t="s">
        <v>67</v>
      </c>
      <c r="G320" s="46" t="s">
        <v>74</v>
      </c>
      <c r="H320" s="46">
        <v>5</v>
      </c>
      <c r="I320" s="17">
        <v>7</v>
      </c>
    </row>
    <row r="321" spans="2:9" x14ac:dyDescent="0.25">
      <c r="B321" s="67">
        <v>45175</v>
      </c>
      <c r="C321" s="17" t="s">
        <v>82</v>
      </c>
      <c r="D321" s="17" t="s">
        <v>13</v>
      </c>
      <c r="E321" s="17" t="s">
        <v>28</v>
      </c>
      <c r="F321" s="17" t="s">
        <v>63</v>
      </c>
      <c r="G321" s="46" t="s">
        <v>77</v>
      </c>
      <c r="H321" s="46">
        <v>20</v>
      </c>
      <c r="I321" s="17">
        <v>11</v>
      </c>
    </row>
    <row r="322" spans="2:9" x14ac:dyDescent="0.25">
      <c r="B322" s="67">
        <v>45178</v>
      </c>
      <c r="C322" s="17" t="s">
        <v>84</v>
      </c>
      <c r="D322" s="17" t="s">
        <v>149</v>
      </c>
      <c r="E322" s="17" t="s">
        <v>162</v>
      </c>
      <c r="F322" s="17" t="s">
        <v>67</v>
      </c>
      <c r="G322" s="46" t="s">
        <v>74</v>
      </c>
      <c r="H322" s="46">
        <v>20</v>
      </c>
      <c r="I322" s="17">
        <v>19</v>
      </c>
    </row>
    <row r="323" spans="2:9" x14ac:dyDescent="0.25">
      <c r="B323" s="67">
        <v>45182</v>
      </c>
      <c r="C323" s="17" t="s">
        <v>86</v>
      </c>
      <c r="D323" s="17" t="s">
        <v>70</v>
      </c>
      <c r="E323" s="17" t="s">
        <v>162</v>
      </c>
      <c r="F323" s="17" t="s">
        <v>67</v>
      </c>
      <c r="G323" s="46" t="s">
        <v>80</v>
      </c>
      <c r="H323" s="46">
        <v>10</v>
      </c>
      <c r="I323" s="17">
        <v>6</v>
      </c>
    </row>
    <row r="324" spans="2:9" x14ac:dyDescent="0.25">
      <c r="B324" s="67">
        <v>45186</v>
      </c>
      <c r="C324" s="17" t="s">
        <v>82</v>
      </c>
      <c r="D324" s="17" t="s">
        <v>17</v>
      </c>
      <c r="E324" s="17" t="s">
        <v>27</v>
      </c>
      <c r="F324" s="17" t="s">
        <v>61</v>
      </c>
      <c r="G324" s="46" t="s">
        <v>73</v>
      </c>
      <c r="H324" s="46">
        <v>10</v>
      </c>
      <c r="I324" s="17">
        <v>20</v>
      </c>
    </row>
    <row r="325" spans="2:9" x14ac:dyDescent="0.25">
      <c r="B325" s="67">
        <v>45186</v>
      </c>
      <c r="C325" s="17" t="s">
        <v>87</v>
      </c>
      <c r="D325" s="17" t="s">
        <v>13</v>
      </c>
      <c r="E325" s="17" t="s">
        <v>28</v>
      </c>
      <c r="F325" s="17" t="s">
        <v>63</v>
      </c>
      <c r="G325" s="46" t="s">
        <v>74</v>
      </c>
      <c r="H325" s="46">
        <v>5</v>
      </c>
      <c r="I325" s="17">
        <v>2</v>
      </c>
    </row>
    <row r="326" spans="2:9" x14ac:dyDescent="0.25">
      <c r="B326" s="67">
        <v>45186</v>
      </c>
      <c r="C326" s="17" t="s">
        <v>85</v>
      </c>
      <c r="D326" s="17" t="s">
        <v>64</v>
      </c>
      <c r="E326" s="17" t="s">
        <v>164</v>
      </c>
      <c r="F326" s="17" t="s">
        <v>65</v>
      </c>
      <c r="G326" s="46" t="s">
        <v>74</v>
      </c>
      <c r="H326" s="46">
        <v>25</v>
      </c>
      <c r="I326" s="17">
        <v>18</v>
      </c>
    </row>
    <row r="327" spans="2:9" x14ac:dyDescent="0.25">
      <c r="B327" s="67">
        <v>45189</v>
      </c>
      <c r="C327" s="17" t="s">
        <v>82</v>
      </c>
      <c r="D327" s="17" t="s">
        <v>16</v>
      </c>
      <c r="E327" s="17" t="s">
        <v>29</v>
      </c>
      <c r="F327" s="17" t="s">
        <v>63</v>
      </c>
      <c r="G327" s="46" t="s">
        <v>80</v>
      </c>
      <c r="H327" s="46">
        <v>25</v>
      </c>
      <c r="I327" s="17">
        <v>14</v>
      </c>
    </row>
    <row r="328" spans="2:9" x14ac:dyDescent="0.25">
      <c r="B328" s="67">
        <v>45189</v>
      </c>
      <c r="C328" s="17" t="s">
        <v>87</v>
      </c>
      <c r="D328" s="17" t="s">
        <v>64</v>
      </c>
      <c r="E328" s="17" t="s">
        <v>164</v>
      </c>
      <c r="F328" s="17" t="s">
        <v>65</v>
      </c>
      <c r="G328" s="46" t="s">
        <v>74</v>
      </c>
      <c r="H328" s="46">
        <v>10</v>
      </c>
      <c r="I328" s="17">
        <v>12</v>
      </c>
    </row>
    <row r="329" spans="2:9" x14ac:dyDescent="0.25">
      <c r="B329" s="67">
        <v>45191</v>
      </c>
      <c r="C329" s="17" t="s">
        <v>88</v>
      </c>
      <c r="D329" s="17" t="s">
        <v>60</v>
      </c>
      <c r="E329" s="17" t="s">
        <v>161</v>
      </c>
      <c r="F329" s="17" t="s">
        <v>63</v>
      </c>
      <c r="G329" s="46" t="s">
        <v>77</v>
      </c>
      <c r="H329" s="46">
        <v>10</v>
      </c>
      <c r="I329" s="17">
        <v>17</v>
      </c>
    </row>
    <row r="330" spans="2:9" x14ac:dyDescent="0.25">
      <c r="B330" s="67">
        <v>45193</v>
      </c>
      <c r="C330" s="17" t="s">
        <v>83</v>
      </c>
      <c r="D330" s="17" t="s">
        <v>59</v>
      </c>
      <c r="E330" s="17" t="s">
        <v>30</v>
      </c>
      <c r="F330" s="17" t="s">
        <v>62</v>
      </c>
      <c r="G330" s="46" t="s">
        <v>78</v>
      </c>
      <c r="H330" s="46">
        <v>30</v>
      </c>
      <c r="I330" s="17">
        <v>18</v>
      </c>
    </row>
    <row r="331" spans="2:9" x14ac:dyDescent="0.25">
      <c r="B331" s="67">
        <v>45194</v>
      </c>
      <c r="C331" s="17" t="s">
        <v>87</v>
      </c>
      <c r="D331" s="17" t="s">
        <v>17</v>
      </c>
      <c r="E331" s="17" t="s">
        <v>27</v>
      </c>
      <c r="F331" s="17" t="s">
        <v>61</v>
      </c>
      <c r="G331" s="46" t="s">
        <v>77</v>
      </c>
      <c r="H331" s="46">
        <v>10</v>
      </c>
      <c r="I331" s="17">
        <v>13</v>
      </c>
    </row>
    <row r="332" spans="2:9" x14ac:dyDescent="0.25">
      <c r="B332" s="67">
        <v>45202</v>
      </c>
      <c r="C332" s="17" t="s">
        <v>82</v>
      </c>
      <c r="D332" s="17" t="s">
        <v>70</v>
      </c>
      <c r="E332" s="17" t="s">
        <v>162</v>
      </c>
      <c r="F332" s="17" t="s">
        <v>67</v>
      </c>
      <c r="G332" s="46" t="s">
        <v>76</v>
      </c>
      <c r="H332" s="46">
        <v>25</v>
      </c>
      <c r="I332" s="17">
        <v>14</v>
      </c>
    </row>
    <row r="333" spans="2:9" x14ac:dyDescent="0.25">
      <c r="B333" s="67">
        <v>45203</v>
      </c>
      <c r="C333" s="17" t="s">
        <v>83</v>
      </c>
      <c r="D333" s="17" t="s">
        <v>71</v>
      </c>
      <c r="E333" s="17" t="s">
        <v>162</v>
      </c>
      <c r="F333" s="17" t="s">
        <v>67</v>
      </c>
      <c r="G333" s="46" t="s">
        <v>74</v>
      </c>
      <c r="H333" s="46">
        <v>15</v>
      </c>
      <c r="I333" s="17">
        <v>10</v>
      </c>
    </row>
    <row r="334" spans="2:9" x14ac:dyDescent="0.25">
      <c r="B334" s="67">
        <v>45204</v>
      </c>
      <c r="C334" s="17" t="s">
        <v>84</v>
      </c>
      <c r="D334" s="17" t="s">
        <v>15</v>
      </c>
      <c r="E334" s="17" t="s">
        <v>161</v>
      </c>
      <c r="F334" s="17" t="s">
        <v>63</v>
      </c>
      <c r="G334" s="46" t="s">
        <v>74</v>
      </c>
      <c r="H334" s="46">
        <v>15</v>
      </c>
      <c r="I334" s="17">
        <v>14</v>
      </c>
    </row>
    <row r="335" spans="2:9" x14ac:dyDescent="0.25">
      <c r="B335" s="67">
        <v>45206</v>
      </c>
      <c r="C335" s="17" t="s">
        <v>84</v>
      </c>
      <c r="D335" s="17" t="s">
        <v>43</v>
      </c>
      <c r="E335" s="17" t="s">
        <v>163</v>
      </c>
      <c r="F335" s="17" t="s">
        <v>63</v>
      </c>
      <c r="G335" s="46" t="s">
        <v>74</v>
      </c>
      <c r="H335" s="46">
        <v>10</v>
      </c>
      <c r="I335" s="17">
        <v>12</v>
      </c>
    </row>
    <row r="336" spans="2:9" x14ac:dyDescent="0.25">
      <c r="B336" s="67">
        <v>45207</v>
      </c>
      <c r="C336" s="17" t="s">
        <v>82</v>
      </c>
      <c r="D336" s="17" t="s">
        <v>13</v>
      </c>
      <c r="E336" s="17" t="s">
        <v>28</v>
      </c>
      <c r="F336" s="17" t="s">
        <v>63</v>
      </c>
      <c r="G336" s="46" t="s">
        <v>77</v>
      </c>
      <c r="H336" s="46">
        <v>15</v>
      </c>
      <c r="I336" s="17">
        <v>20</v>
      </c>
    </row>
    <row r="337" spans="2:9" x14ac:dyDescent="0.25">
      <c r="B337" s="67">
        <v>45211</v>
      </c>
      <c r="C337" s="17" t="s">
        <v>87</v>
      </c>
      <c r="D337" s="17" t="s">
        <v>64</v>
      </c>
      <c r="E337" s="17" t="s">
        <v>164</v>
      </c>
      <c r="F337" s="17" t="s">
        <v>65</v>
      </c>
      <c r="G337" s="46" t="s">
        <v>76</v>
      </c>
      <c r="H337" s="46">
        <v>25</v>
      </c>
      <c r="I337" s="17">
        <v>3</v>
      </c>
    </row>
    <row r="338" spans="2:9" x14ac:dyDescent="0.25">
      <c r="B338" s="67">
        <v>45218</v>
      </c>
      <c r="C338" s="17" t="s">
        <v>88</v>
      </c>
      <c r="D338" s="17" t="s">
        <v>17</v>
      </c>
      <c r="E338" s="17" t="s">
        <v>27</v>
      </c>
      <c r="F338" s="17" t="s">
        <v>61</v>
      </c>
      <c r="G338" s="46" t="s">
        <v>75</v>
      </c>
      <c r="H338" s="46">
        <v>5</v>
      </c>
      <c r="I338" s="17">
        <v>17</v>
      </c>
    </row>
    <row r="339" spans="2:9" x14ac:dyDescent="0.25">
      <c r="B339" s="67">
        <v>45222</v>
      </c>
      <c r="C339" s="17" t="s">
        <v>82</v>
      </c>
      <c r="D339" s="17" t="s">
        <v>17</v>
      </c>
      <c r="E339" s="17" t="s">
        <v>27</v>
      </c>
      <c r="F339" s="17" t="s">
        <v>61</v>
      </c>
      <c r="G339" s="46" t="s">
        <v>72</v>
      </c>
      <c r="H339" s="46">
        <v>20</v>
      </c>
      <c r="I339" s="17">
        <v>7</v>
      </c>
    </row>
    <row r="340" spans="2:9" x14ac:dyDescent="0.25">
      <c r="B340" s="67">
        <v>45224</v>
      </c>
      <c r="C340" s="17" t="s">
        <v>88</v>
      </c>
      <c r="D340" s="17" t="s">
        <v>59</v>
      </c>
      <c r="E340" s="17" t="s">
        <v>30</v>
      </c>
      <c r="F340" s="17" t="s">
        <v>62</v>
      </c>
      <c r="G340" s="46" t="s">
        <v>76</v>
      </c>
      <c r="H340" s="46">
        <v>25</v>
      </c>
      <c r="I340" s="17">
        <v>4</v>
      </c>
    </row>
    <row r="341" spans="2:9" x14ac:dyDescent="0.25">
      <c r="B341" s="67">
        <v>45225</v>
      </c>
      <c r="C341" s="17" t="s">
        <v>89</v>
      </c>
      <c r="D341" s="17" t="s">
        <v>17</v>
      </c>
      <c r="E341" s="17" t="s">
        <v>27</v>
      </c>
      <c r="F341" s="17" t="s">
        <v>61</v>
      </c>
      <c r="G341" s="46" t="s">
        <v>80</v>
      </c>
      <c r="H341" s="46">
        <v>0</v>
      </c>
      <c r="I341" s="17">
        <v>4</v>
      </c>
    </row>
    <row r="342" spans="2:9" x14ac:dyDescent="0.25">
      <c r="B342" s="67">
        <v>45227</v>
      </c>
      <c r="C342" s="17" t="s">
        <v>84</v>
      </c>
      <c r="D342" s="17" t="s">
        <v>43</v>
      </c>
      <c r="E342" s="17" t="s">
        <v>163</v>
      </c>
      <c r="F342" s="17" t="s">
        <v>63</v>
      </c>
      <c r="G342" s="46" t="s">
        <v>81</v>
      </c>
      <c r="H342" s="46">
        <v>20</v>
      </c>
      <c r="I342" s="17">
        <v>14</v>
      </c>
    </row>
    <row r="343" spans="2:9" x14ac:dyDescent="0.25">
      <c r="B343" s="67">
        <v>45235</v>
      </c>
      <c r="C343" s="17" t="s">
        <v>89</v>
      </c>
      <c r="D343" s="17" t="s">
        <v>64</v>
      </c>
      <c r="E343" s="17" t="s">
        <v>164</v>
      </c>
      <c r="F343" s="17" t="s">
        <v>65</v>
      </c>
      <c r="G343" s="46" t="s">
        <v>75</v>
      </c>
      <c r="H343" s="46">
        <v>10</v>
      </c>
      <c r="I343" s="17">
        <v>3</v>
      </c>
    </row>
    <row r="344" spans="2:9" x14ac:dyDescent="0.25">
      <c r="B344" s="67">
        <v>45236</v>
      </c>
      <c r="C344" s="17" t="s">
        <v>84</v>
      </c>
      <c r="D344" s="17" t="s">
        <v>64</v>
      </c>
      <c r="E344" s="17" t="s">
        <v>164</v>
      </c>
      <c r="F344" s="17" t="s">
        <v>65</v>
      </c>
      <c r="G344" s="46" t="s">
        <v>79</v>
      </c>
      <c r="H344" s="46">
        <v>25</v>
      </c>
      <c r="I344" s="17">
        <v>3</v>
      </c>
    </row>
    <row r="345" spans="2:9" x14ac:dyDescent="0.25">
      <c r="B345" s="67">
        <v>45241</v>
      </c>
      <c r="C345" s="17" t="s">
        <v>82</v>
      </c>
      <c r="D345" s="17" t="s">
        <v>13</v>
      </c>
      <c r="E345" s="17" t="s">
        <v>28</v>
      </c>
      <c r="F345" s="17" t="s">
        <v>63</v>
      </c>
      <c r="G345" s="46" t="s">
        <v>78</v>
      </c>
      <c r="H345" s="46">
        <v>30</v>
      </c>
      <c r="I345" s="17">
        <v>20</v>
      </c>
    </row>
    <row r="346" spans="2:9" x14ac:dyDescent="0.25">
      <c r="B346" s="67">
        <v>45244</v>
      </c>
      <c r="C346" s="17" t="s">
        <v>86</v>
      </c>
      <c r="D346" s="17" t="s">
        <v>64</v>
      </c>
      <c r="E346" s="17" t="s">
        <v>164</v>
      </c>
      <c r="F346" s="17" t="s">
        <v>65</v>
      </c>
      <c r="G346" s="46" t="s">
        <v>76</v>
      </c>
      <c r="H346" s="46">
        <v>25</v>
      </c>
      <c r="I346" s="17">
        <v>13</v>
      </c>
    </row>
    <row r="347" spans="2:9" x14ac:dyDescent="0.25">
      <c r="B347" s="67">
        <v>45244</v>
      </c>
      <c r="C347" s="17" t="s">
        <v>86</v>
      </c>
      <c r="D347" s="17" t="s">
        <v>16</v>
      </c>
      <c r="E347" s="17" t="s">
        <v>29</v>
      </c>
      <c r="F347" s="17" t="s">
        <v>63</v>
      </c>
      <c r="G347" s="46" t="s">
        <v>78</v>
      </c>
      <c r="H347" s="46">
        <v>5</v>
      </c>
      <c r="I347" s="17">
        <v>4</v>
      </c>
    </row>
    <row r="348" spans="2:9" x14ac:dyDescent="0.25">
      <c r="B348" s="67">
        <v>45247</v>
      </c>
      <c r="C348" s="17" t="s">
        <v>86</v>
      </c>
      <c r="D348" s="17" t="s">
        <v>43</v>
      </c>
      <c r="E348" s="17" t="s">
        <v>163</v>
      </c>
      <c r="F348" s="17" t="s">
        <v>63</v>
      </c>
      <c r="G348" s="46" t="s">
        <v>79</v>
      </c>
      <c r="H348" s="46">
        <v>30</v>
      </c>
      <c r="I348" s="17">
        <v>2</v>
      </c>
    </row>
    <row r="349" spans="2:9" x14ac:dyDescent="0.25">
      <c r="B349" s="67">
        <v>45256</v>
      </c>
      <c r="C349" s="17" t="s">
        <v>84</v>
      </c>
      <c r="D349" s="17" t="s">
        <v>60</v>
      </c>
      <c r="E349" s="17" t="s">
        <v>161</v>
      </c>
      <c r="F349" s="17" t="s">
        <v>63</v>
      </c>
      <c r="G349" s="46" t="s">
        <v>73</v>
      </c>
      <c r="H349" s="46">
        <v>10</v>
      </c>
      <c r="I349" s="17">
        <v>11</v>
      </c>
    </row>
    <row r="350" spans="2:9" x14ac:dyDescent="0.25">
      <c r="B350" s="67">
        <v>45264</v>
      </c>
      <c r="C350" s="17" t="s">
        <v>85</v>
      </c>
      <c r="D350" s="17" t="s">
        <v>66</v>
      </c>
      <c r="E350" s="17" t="s">
        <v>162</v>
      </c>
      <c r="F350" s="17" t="s">
        <v>67</v>
      </c>
      <c r="G350" s="46" t="s">
        <v>81</v>
      </c>
      <c r="H350" s="46">
        <v>10</v>
      </c>
      <c r="I350" s="17">
        <v>15</v>
      </c>
    </row>
    <row r="351" spans="2:9" x14ac:dyDescent="0.25">
      <c r="B351" s="67">
        <v>45266</v>
      </c>
      <c r="C351" s="17" t="s">
        <v>89</v>
      </c>
      <c r="D351" s="17" t="s">
        <v>17</v>
      </c>
      <c r="E351" s="17" t="s">
        <v>27</v>
      </c>
      <c r="F351" s="17" t="s">
        <v>61</v>
      </c>
      <c r="G351" s="46" t="s">
        <v>75</v>
      </c>
      <c r="H351" s="46">
        <v>20</v>
      </c>
      <c r="I351" s="17">
        <v>2</v>
      </c>
    </row>
    <row r="352" spans="2:9" x14ac:dyDescent="0.25">
      <c r="B352" s="67">
        <v>45268</v>
      </c>
      <c r="C352" s="17" t="s">
        <v>83</v>
      </c>
      <c r="D352" s="17" t="s">
        <v>71</v>
      </c>
      <c r="E352" s="17" t="s">
        <v>162</v>
      </c>
      <c r="F352" s="17" t="s">
        <v>67</v>
      </c>
      <c r="G352" s="46" t="s">
        <v>76</v>
      </c>
      <c r="H352" s="46">
        <v>15</v>
      </c>
      <c r="I352" s="17">
        <v>9</v>
      </c>
    </row>
    <row r="353" spans="2:9" x14ac:dyDescent="0.25">
      <c r="B353" s="67">
        <v>45273</v>
      </c>
      <c r="C353" s="17" t="s">
        <v>85</v>
      </c>
      <c r="D353" s="17" t="s">
        <v>59</v>
      </c>
      <c r="E353" s="17" t="s">
        <v>30</v>
      </c>
      <c r="F353" s="17" t="s">
        <v>62</v>
      </c>
      <c r="G353" s="46" t="s">
        <v>72</v>
      </c>
      <c r="H353" s="46">
        <v>10</v>
      </c>
      <c r="I353" s="17">
        <v>17</v>
      </c>
    </row>
    <row r="354" spans="2:9" x14ac:dyDescent="0.25">
      <c r="B354" s="67">
        <v>45274</v>
      </c>
      <c r="C354" s="17" t="s">
        <v>88</v>
      </c>
      <c r="D354" s="17" t="s">
        <v>17</v>
      </c>
      <c r="E354" s="17" t="s">
        <v>27</v>
      </c>
      <c r="F354" s="17" t="s">
        <v>61</v>
      </c>
      <c r="G354" s="46" t="s">
        <v>78</v>
      </c>
      <c r="H354" s="46">
        <v>10</v>
      </c>
      <c r="I354" s="17">
        <v>18</v>
      </c>
    </row>
    <row r="355" spans="2:9" x14ac:dyDescent="0.25">
      <c r="B355" s="67">
        <v>45277</v>
      </c>
      <c r="C355" s="17" t="s">
        <v>87</v>
      </c>
      <c r="D355" s="17" t="s">
        <v>59</v>
      </c>
      <c r="E355" s="17" t="s">
        <v>30</v>
      </c>
      <c r="F355" s="17" t="s">
        <v>62</v>
      </c>
      <c r="G355" s="46" t="s">
        <v>72</v>
      </c>
      <c r="H355" s="46">
        <v>25</v>
      </c>
      <c r="I355" s="17">
        <v>19</v>
      </c>
    </row>
    <row r="356" spans="2:9" x14ac:dyDescent="0.25">
      <c r="B356" s="67">
        <v>45285</v>
      </c>
      <c r="C356" s="17" t="s">
        <v>88</v>
      </c>
      <c r="D356" s="17" t="s">
        <v>13</v>
      </c>
      <c r="E356" s="17" t="s">
        <v>28</v>
      </c>
      <c r="F356" s="17" t="s">
        <v>63</v>
      </c>
      <c r="G356" s="46" t="s">
        <v>76</v>
      </c>
      <c r="H356" s="46">
        <v>25</v>
      </c>
      <c r="I356" s="17">
        <v>18</v>
      </c>
    </row>
    <row r="357" spans="2:9" x14ac:dyDescent="0.25">
      <c r="B357" s="67">
        <v>45285</v>
      </c>
      <c r="C357" s="17" t="s">
        <v>87</v>
      </c>
      <c r="D357" s="17" t="s">
        <v>70</v>
      </c>
      <c r="E357" s="17" t="s">
        <v>162</v>
      </c>
      <c r="F357" s="17" t="s">
        <v>67</v>
      </c>
      <c r="G357" s="46" t="s">
        <v>78</v>
      </c>
      <c r="H357" s="46">
        <v>5</v>
      </c>
      <c r="I357" s="17">
        <v>11</v>
      </c>
    </row>
    <row r="358" spans="2:9" x14ac:dyDescent="0.25">
      <c r="B358" s="67">
        <v>45289</v>
      </c>
      <c r="C358" s="17" t="s">
        <v>89</v>
      </c>
      <c r="D358" s="17" t="s">
        <v>64</v>
      </c>
      <c r="E358" s="17" t="s">
        <v>164</v>
      </c>
      <c r="F358" s="17" t="s">
        <v>65</v>
      </c>
      <c r="G358" s="46" t="s">
        <v>77</v>
      </c>
      <c r="H358" s="46">
        <v>0</v>
      </c>
      <c r="I358" s="17">
        <v>10</v>
      </c>
    </row>
    <row r="359" spans="2:9" x14ac:dyDescent="0.25">
      <c r="B359" s="67">
        <v>45291</v>
      </c>
      <c r="C359" s="17" t="s">
        <v>83</v>
      </c>
      <c r="D359" s="17" t="s">
        <v>59</v>
      </c>
      <c r="E359" s="17" t="s">
        <v>30</v>
      </c>
      <c r="F359" s="17" t="s">
        <v>62</v>
      </c>
      <c r="G359" s="46" t="s">
        <v>79</v>
      </c>
      <c r="H359" s="46">
        <v>15</v>
      </c>
      <c r="I359" s="17">
        <v>15</v>
      </c>
    </row>
    <row r="360" spans="2:9" x14ac:dyDescent="0.25">
      <c r="B360" s="67">
        <v>45292</v>
      </c>
      <c r="C360" s="17" t="s">
        <v>85</v>
      </c>
      <c r="D360" s="17" t="s">
        <v>17</v>
      </c>
      <c r="E360" s="17" t="s">
        <v>27</v>
      </c>
      <c r="F360" s="17" t="s">
        <v>61</v>
      </c>
      <c r="G360" s="46" t="s">
        <v>73</v>
      </c>
      <c r="H360" s="46">
        <v>0</v>
      </c>
      <c r="I360" s="17">
        <v>8</v>
      </c>
    </row>
    <row r="361" spans="2:9" x14ac:dyDescent="0.25">
      <c r="B361" s="67">
        <v>45294</v>
      </c>
      <c r="C361" s="17" t="s">
        <v>89</v>
      </c>
      <c r="D361" s="17" t="s">
        <v>16</v>
      </c>
      <c r="E361" s="17" t="s">
        <v>29</v>
      </c>
      <c r="F361" s="17" t="s">
        <v>63</v>
      </c>
      <c r="G361" s="46" t="s">
        <v>79</v>
      </c>
      <c r="H361" s="46">
        <v>5</v>
      </c>
      <c r="I361" s="17">
        <v>20</v>
      </c>
    </row>
    <row r="362" spans="2:9" x14ac:dyDescent="0.25">
      <c r="B362" s="67">
        <v>45295</v>
      </c>
      <c r="C362" s="17" t="s">
        <v>85</v>
      </c>
      <c r="D362" s="17" t="s">
        <v>13</v>
      </c>
      <c r="E362" s="17" t="s">
        <v>28</v>
      </c>
      <c r="F362" s="17" t="s">
        <v>63</v>
      </c>
      <c r="G362" s="46" t="s">
        <v>81</v>
      </c>
      <c r="H362" s="46">
        <v>15</v>
      </c>
      <c r="I362" s="17">
        <v>11</v>
      </c>
    </row>
    <row r="363" spans="2:9" x14ac:dyDescent="0.25">
      <c r="B363" s="67">
        <v>45299</v>
      </c>
      <c r="C363" s="17" t="s">
        <v>89</v>
      </c>
      <c r="D363" s="17" t="s">
        <v>70</v>
      </c>
      <c r="E363" s="17" t="s">
        <v>162</v>
      </c>
      <c r="F363" s="17" t="s">
        <v>67</v>
      </c>
      <c r="G363" s="46" t="s">
        <v>72</v>
      </c>
      <c r="H363" s="46">
        <v>5</v>
      </c>
      <c r="I363" s="17">
        <v>7</v>
      </c>
    </row>
    <row r="364" spans="2:9" x14ac:dyDescent="0.25">
      <c r="B364" s="67">
        <v>45300</v>
      </c>
      <c r="C364" s="17" t="s">
        <v>84</v>
      </c>
      <c r="D364" s="17" t="s">
        <v>43</v>
      </c>
      <c r="E364" s="17" t="s">
        <v>163</v>
      </c>
      <c r="F364" s="17" t="s">
        <v>63</v>
      </c>
      <c r="G364" s="46" t="s">
        <v>75</v>
      </c>
      <c r="H364" s="46">
        <v>15</v>
      </c>
      <c r="I364" s="17">
        <v>11</v>
      </c>
    </row>
    <row r="365" spans="2:9" x14ac:dyDescent="0.25">
      <c r="B365" s="67">
        <v>45303</v>
      </c>
      <c r="C365" s="17" t="s">
        <v>87</v>
      </c>
      <c r="D365" s="17" t="s">
        <v>64</v>
      </c>
      <c r="E365" s="17" t="s">
        <v>164</v>
      </c>
      <c r="F365" s="17" t="s">
        <v>65</v>
      </c>
      <c r="G365" s="46" t="s">
        <v>72</v>
      </c>
      <c r="H365" s="46">
        <v>30</v>
      </c>
      <c r="I365" s="17">
        <v>16</v>
      </c>
    </row>
    <row r="366" spans="2:9" x14ac:dyDescent="0.25">
      <c r="B366" s="67">
        <v>45305</v>
      </c>
      <c r="C366" s="17" t="s">
        <v>83</v>
      </c>
      <c r="D366" s="17" t="s">
        <v>15</v>
      </c>
      <c r="E366" s="17" t="s">
        <v>161</v>
      </c>
      <c r="F366" s="17" t="s">
        <v>63</v>
      </c>
      <c r="G366" s="46" t="s">
        <v>75</v>
      </c>
      <c r="H366" s="46">
        <v>20</v>
      </c>
      <c r="I366" s="17">
        <v>7</v>
      </c>
    </row>
    <row r="367" spans="2:9" x14ac:dyDescent="0.25">
      <c r="B367" s="67">
        <v>45307</v>
      </c>
      <c r="C367" s="17" t="s">
        <v>84</v>
      </c>
      <c r="D367" s="17" t="s">
        <v>59</v>
      </c>
      <c r="E367" s="17" t="s">
        <v>30</v>
      </c>
      <c r="F367" s="17" t="s">
        <v>62</v>
      </c>
      <c r="G367" s="46" t="s">
        <v>73</v>
      </c>
      <c r="H367" s="46">
        <v>25</v>
      </c>
      <c r="I367" s="17">
        <v>11</v>
      </c>
    </row>
    <row r="368" spans="2:9" x14ac:dyDescent="0.25">
      <c r="B368" s="67">
        <v>45317</v>
      </c>
      <c r="C368" s="17" t="s">
        <v>87</v>
      </c>
      <c r="D368" s="17" t="s">
        <v>148</v>
      </c>
      <c r="E368" s="17" t="s">
        <v>162</v>
      </c>
      <c r="F368" s="17" t="s">
        <v>67</v>
      </c>
      <c r="G368" s="46" t="s">
        <v>81</v>
      </c>
      <c r="H368" s="46">
        <v>0</v>
      </c>
      <c r="I368" s="17">
        <v>11</v>
      </c>
    </row>
    <row r="369" spans="2:9" x14ac:dyDescent="0.25">
      <c r="B369" s="67">
        <v>45324</v>
      </c>
      <c r="C369" s="17" t="s">
        <v>86</v>
      </c>
      <c r="D369" s="17" t="s">
        <v>70</v>
      </c>
      <c r="E369" s="17" t="s">
        <v>162</v>
      </c>
      <c r="F369" s="17" t="s">
        <v>67</v>
      </c>
      <c r="G369" s="46" t="s">
        <v>77</v>
      </c>
      <c r="H369" s="46">
        <v>10</v>
      </c>
      <c r="I369" s="17">
        <v>11</v>
      </c>
    </row>
    <row r="370" spans="2:9" x14ac:dyDescent="0.25">
      <c r="B370" s="67">
        <v>45325</v>
      </c>
      <c r="C370" s="17" t="s">
        <v>86</v>
      </c>
      <c r="D370" s="17" t="s">
        <v>13</v>
      </c>
      <c r="E370" s="17" t="s">
        <v>28</v>
      </c>
      <c r="F370" s="17" t="s">
        <v>63</v>
      </c>
      <c r="G370" s="46" t="s">
        <v>80</v>
      </c>
      <c r="H370" s="46">
        <v>10</v>
      </c>
      <c r="I370" s="17">
        <v>10</v>
      </c>
    </row>
    <row r="371" spans="2:9" x14ac:dyDescent="0.25">
      <c r="B371" s="67">
        <v>45331</v>
      </c>
      <c r="C371" s="17" t="s">
        <v>84</v>
      </c>
      <c r="D371" s="17" t="s">
        <v>15</v>
      </c>
      <c r="E371" s="17" t="s">
        <v>161</v>
      </c>
      <c r="F371" s="17" t="s">
        <v>63</v>
      </c>
      <c r="G371" s="46" t="s">
        <v>75</v>
      </c>
      <c r="H371" s="46">
        <v>10</v>
      </c>
      <c r="I371" s="17">
        <v>2</v>
      </c>
    </row>
    <row r="372" spans="2:9" x14ac:dyDescent="0.25">
      <c r="B372" s="67">
        <v>45339</v>
      </c>
      <c r="C372" s="17" t="s">
        <v>87</v>
      </c>
      <c r="D372" s="17" t="s">
        <v>148</v>
      </c>
      <c r="E372" s="17" t="s">
        <v>162</v>
      </c>
      <c r="F372" s="17" t="s">
        <v>67</v>
      </c>
      <c r="G372" s="46" t="s">
        <v>76</v>
      </c>
      <c r="H372" s="46">
        <v>0</v>
      </c>
      <c r="I372" s="17">
        <v>6</v>
      </c>
    </row>
    <row r="373" spans="2:9" x14ac:dyDescent="0.25">
      <c r="B373" s="67">
        <v>45340</v>
      </c>
      <c r="C373" s="17" t="s">
        <v>83</v>
      </c>
      <c r="D373" s="17" t="s">
        <v>13</v>
      </c>
      <c r="E373" s="17" t="s">
        <v>28</v>
      </c>
      <c r="F373" s="17" t="s">
        <v>63</v>
      </c>
      <c r="G373" s="46" t="s">
        <v>75</v>
      </c>
      <c r="H373" s="46">
        <v>30</v>
      </c>
      <c r="I373" s="17">
        <v>20</v>
      </c>
    </row>
    <row r="374" spans="2:9" x14ac:dyDescent="0.25">
      <c r="B374" s="67">
        <v>45347</v>
      </c>
      <c r="C374" s="17" t="s">
        <v>86</v>
      </c>
      <c r="D374" s="17" t="s">
        <v>60</v>
      </c>
      <c r="E374" s="17" t="s">
        <v>161</v>
      </c>
      <c r="F374" s="17" t="s">
        <v>63</v>
      </c>
      <c r="G374" s="46" t="s">
        <v>81</v>
      </c>
      <c r="H374" s="46">
        <v>10</v>
      </c>
      <c r="I374" s="17">
        <v>2</v>
      </c>
    </row>
    <row r="375" spans="2:9" x14ac:dyDescent="0.25">
      <c r="B375" s="67">
        <v>45348</v>
      </c>
      <c r="C375" s="17" t="s">
        <v>83</v>
      </c>
      <c r="D375" s="17" t="s">
        <v>17</v>
      </c>
      <c r="E375" s="17" t="s">
        <v>27</v>
      </c>
      <c r="F375" s="17" t="s">
        <v>61</v>
      </c>
      <c r="G375" s="46" t="s">
        <v>74</v>
      </c>
      <c r="H375" s="46">
        <v>15</v>
      </c>
      <c r="I375" s="17">
        <v>20</v>
      </c>
    </row>
    <row r="376" spans="2:9" x14ac:dyDescent="0.25">
      <c r="B376" s="67">
        <v>45355</v>
      </c>
      <c r="C376" s="17" t="s">
        <v>83</v>
      </c>
      <c r="D376" s="17" t="s">
        <v>59</v>
      </c>
      <c r="E376" s="17" t="s">
        <v>30</v>
      </c>
      <c r="F376" s="17" t="s">
        <v>62</v>
      </c>
      <c r="G376" s="46" t="s">
        <v>75</v>
      </c>
      <c r="H376" s="46">
        <v>30</v>
      </c>
      <c r="I376" s="17">
        <v>15</v>
      </c>
    </row>
    <row r="377" spans="2:9" x14ac:dyDescent="0.25">
      <c r="B377" s="67">
        <v>45358</v>
      </c>
      <c r="C377" s="17" t="s">
        <v>85</v>
      </c>
      <c r="D377" s="17" t="s">
        <v>66</v>
      </c>
      <c r="E377" s="17" t="s">
        <v>162</v>
      </c>
      <c r="F377" s="17" t="s">
        <v>67</v>
      </c>
      <c r="G377" s="46" t="s">
        <v>73</v>
      </c>
      <c r="H377" s="46">
        <v>15</v>
      </c>
      <c r="I377" s="17">
        <v>11</v>
      </c>
    </row>
    <row r="378" spans="2:9" x14ac:dyDescent="0.25">
      <c r="B378" s="67">
        <v>45358</v>
      </c>
      <c r="C378" s="17" t="s">
        <v>89</v>
      </c>
      <c r="D378" s="17" t="s">
        <v>17</v>
      </c>
      <c r="E378" s="17" t="s">
        <v>27</v>
      </c>
      <c r="F378" s="17" t="s">
        <v>61</v>
      </c>
      <c r="G378" s="46" t="s">
        <v>72</v>
      </c>
      <c r="H378" s="46">
        <v>15</v>
      </c>
      <c r="I378" s="17">
        <v>12</v>
      </c>
    </row>
    <row r="379" spans="2:9" x14ac:dyDescent="0.25">
      <c r="B379" s="67">
        <v>45362</v>
      </c>
      <c r="C379" s="17" t="s">
        <v>82</v>
      </c>
      <c r="D379" s="17" t="s">
        <v>17</v>
      </c>
      <c r="E379" s="17" t="s">
        <v>27</v>
      </c>
      <c r="F379" s="17" t="s">
        <v>61</v>
      </c>
      <c r="G379" s="46" t="s">
        <v>81</v>
      </c>
      <c r="H379" s="46">
        <v>25</v>
      </c>
      <c r="I379" s="17">
        <v>2</v>
      </c>
    </row>
    <row r="380" spans="2:9" x14ac:dyDescent="0.25">
      <c r="B380" s="67">
        <v>45362</v>
      </c>
      <c r="C380" s="17" t="s">
        <v>82</v>
      </c>
      <c r="D380" s="17" t="s">
        <v>17</v>
      </c>
      <c r="E380" s="17" t="s">
        <v>27</v>
      </c>
      <c r="F380" s="17" t="s">
        <v>61</v>
      </c>
      <c r="G380" s="46" t="s">
        <v>81</v>
      </c>
      <c r="H380" s="46">
        <v>5</v>
      </c>
      <c r="I380" s="17">
        <v>11</v>
      </c>
    </row>
    <row r="381" spans="2:9" x14ac:dyDescent="0.25">
      <c r="B381" s="67">
        <v>45364</v>
      </c>
      <c r="C381" s="17" t="s">
        <v>83</v>
      </c>
      <c r="D381" s="17" t="s">
        <v>17</v>
      </c>
      <c r="E381" s="17" t="s">
        <v>27</v>
      </c>
      <c r="F381" s="17" t="s">
        <v>61</v>
      </c>
      <c r="G381" s="46" t="s">
        <v>74</v>
      </c>
      <c r="H381" s="46">
        <v>30</v>
      </c>
      <c r="I381" s="17">
        <v>7</v>
      </c>
    </row>
    <row r="382" spans="2:9" x14ac:dyDescent="0.25">
      <c r="B382" s="67">
        <v>45365</v>
      </c>
      <c r="C382" s="17" t="s">
        <v>84</v>
      </c>
      <c r="D382" s="17" t="s">
        <v>13</v>
      </c>
      <c r="E382" s="17" t="s">
        <v>28</v>
      </c>
      <c r="F382" s="17" t="s">
        <v>63</v>
      </c>
      <c r="G382" s="46" t="s">
        <v>80</v>
      </c>
      <c r="H382" s="46">
        <v>0</v>
      </c>
      <c r="I382" s="17">
        <v>8</v>
      </c>
    </row>
    <row r="383" spans="2:9" x14ac:dyDescent="0.25">
      <c r="B383" s="67">
        <v>45368</v>
      </c>
      <c r="C383" s="17" t="s">
        <v>82</v>
      </c>
      <c r="D383" s="17" t="s">
        <v>43</v>
      </c>
      <c r="E383" s="17" t="s">
        <v>163</v>
      </c>
      <c r="F383" s="17" t="s">
        <v>63</v>
      </c>
      <c r="G383" s="46" t="s">
        <v>76</v>
      </c>
      <c r="H383" s="46">
        <v>5</v>
      </c>
      <c r="I383" s="17">
        <v>18</v>
      </c>
    </row>
    <row r="384" spans="2:9" x14ac:dyDescent="0.25">
      <c r="B384" s="67">
        <v>45381</v>
      </c>
      <c r="C384" s="17" t="s">
        <v>85</v>
      </c>
      <c r="D384" s="17" t="s">
        <v>13</v>
      </c>
      <c r="E384" s="17" t="s">
        <v>28</v>
      </c>
      <c r="F384" s="17" t="s">
        <v>63</v>
      </c>
      <c r="G384" s="46" t="s">
        <v>75</v>
      </c>
      <c r="H384" s="46">
        <v>20</v>
      </c>
      <c r="I384" s="17">
        <v>17</v>
      </c>
    </row>
    <row r="385" spans="2:9" x14ac:dyDescent="0.25">
      <c r="B385" s="67">
        <v>45383</v>
      </c>
      <c r="C385" s="17" t="s">
        <v>89</v>
      </c>
      <c r="D385" s="17" t="s">
        <v>59</v>
      </c>
      <c r="E385" s="17" t="s">
        <v>30</v>
      </c>
      <c r="F385" s="17" t="s">
        <v>62</v>
      </c>
      <c r="G385" s="46" t="s">
        <v>80</v>
      </c>
      <c r="H385" s="46">
        <v>5</v>
      </c>
      <c r="I385" s="17">
        <v>10</v>
      </c>
    </row>
    <row r="386" spans="2:9" x14ac:dyDescent="0.25">
      <c r="B386" s="67">
        <v>45385</v>
      </c>
      <c r="C386" s="17" t="s">
        <v>83</v>
      </c>
      <c r="D386" s="17" t="s">
        <v>60</v>
      </c>
      <c r="E386" s="17" t="s">
        <v>161</v>
      </c>
      <c r="F386" s="17" t="s">
        <v>63</v>
      </c>
      <c r="G386" s="46" t="s">
        <v>74</v>
      </c>
      <c r="H386" s="46">
        <v>25</v>
      </c>
      <c r="I386" s="17">
        <v>2</v>
      </c>
    </row>
    <row r="387" spans="2:9" x14ac:dyDescent="0.25">
      <c r="B387" s="67">
        <v>45390</v>
      </c>
      <c r="C387" s="17" t="s">
        <v>87</v>
      </c>
      <c r="D387" s="17" t="s">
        <v>17</v>
      </c>
      <c r="E387" s="17" t="s">
        <v>27</v>
      </c>
      <c r="F387" s="17" t="s">
        <v>61</v>
      </c>
      <c r="G387" s="46" t="s">
        <v>78</v>
      </c>
      <c r="H387" s="46">
        <v>25</v>
      </c>
      <c r="I387" s="17">
        <v>9</v>
      </c>
    </row>
    <row r="388" spans="2:9" x14ac:dyDescent="0.25">
      <c r="B388" s="67">
        <v>45401</v>
      </c>
      <c r="C388" s="17" t="s">
        <v>82</v>
      </c>
      <c r="D388" s="17" t="s">
        <v>64</v>
      </c>
      <c r="E388" s="17" t="s">
        <v>164</v>
      </c>
      <c r="F388" s="17" t="s">
        <v>65</v>
      </c>
      <c r="G388" s="46" t="s">
        <v>74</v>
      </c>
      <c r="H388" s="46">
        <v>25</v>
      </c>
      <c r="I388" s="17">
        <v>20</v>
      </c>
    </row>
    <row r="389" spans="2:9" x14ac:dyDescent="0.25">
      <c r="B389" s="67">
        <v>45402</v>
      </c>
      <c r="C389" s="17" t="s">
        <v>85</v>
      </c>
      <c r="D389" s="17" t="s">
        <v>70</v>
      </c>
      <c r="E389" s="17" t="s">
        <v>162</v>
      </c>
      <c r="F389" s="17" t="s">
        <v>67</v>
      </c>
      <c r="G389" s="46" t="s">
        <v>78</v>
      </c>
      <c r="H389" s="46">
        <v>5</v>
      </c>
      <c r="I389" s="17">
        <v>12</v>
      </c>
    </row>
    <row r="390" spans="2:9" x14ac:dyDescent="0.25">
      <c r="B390" s="67">
        <v>45404</v>
      </c>
      <c r="C390" s="17" t="s">
        <v>87</v>
      </c>
      <c r="D390" s="17" t="s">
        <v>13</v>
      </c>
      <c r="E390" s="17" t="s">
        <v>28</v>
      </c>
      <c r="F390" s="17" t="s">
        <v>63</v>
      </c>
      <c r="G390" s="46" t="s">
        <v>76</v>
      </c>
      <c r="H390" s="46">
        <v>25</v>
      </c>
      <c r="I390" s="17">
        <v>14</v>
      </c>
    </row>
    <row r="391" spans="2:9" x14ac:dyDescent="0.25">
      <c r="B391" s="67">
        <v>45405</v>
      </c>
      <c r="C391" s="17" t="s">
        <v>88</v>
      </c>
      <c r="D391" s="17" t="s">
        <v>17</v>
      </c>
      <c r="E391" s="17" t="s">
        <v>27</v>
      </c>
      <c r="F391" s="17" t="s">
        <v>61</v>
      </c>
      <c r="G391" s="46" t="s">
        <v>80</v>
      </c>
      <c r="H391" s="46">
        <v>10</v>
      </c>
      <c r="I391" s="17">
        <v>2</v>
      </c>
    </row>
    <row r="392" spans="2:9" x14ac:dyDescent="0.25">
      <c r="B392" s="67">
        <v>45406</v>
      </c>
      <c r="C392" s="17" t="s">
        <v>84</v>
      </c>
      <c r="D392" s="17" t="s">
        <v>148</v>
      </c>
      <c r="E392" s="17" t="s">
        <v>162</v>
      </c>
      <c r="F392" s="17" t="s">
        <v>67</v>
      </c>
      <c r="G392" s="46" t="s">
        <v>75</v>
      </c>
      <c r="H392" s="46">
        <v>20</v>
      </c>
      <c r="I392" s="17">
        <v>6</v>
      </c>
    </row>
    <row r="393" spans="2:9" x14ac:dyDescent="0.25">
      <c r="B393" s="67">
        <v>45407</v>
      </c>
      <c r="C393" s="17" t="s">
        <v>83</v>
      </c>
      <c r="D393" s="17" t="s">
        <v>68</v>
      </c>
      <c r="E393" s="17" t="s">
        <v>162</v>
      </c>
      <c r="F393" s="17" t="s">
        <v>67</v>
      </c>
      <c r="G393" s="46" t="s">
        <v>78</v>
      </c>
      <c r="H393" s="46">
        <v>20</v>
      </c>
      <c r="I393" s="17">
        <v>17</v>
      </c>
    </row>
    <row r="394" spans="2:9" x14ac:dyDescent="0.25">
      <c r="B394" s="67">
        <v>45407</v>
      </c>
      <c r="C394" s="17" t="s">
        <v>89</v>
      </c>
      <c r="D394" s="17" t="s">
        <v>60</v>
      </c>
      <c r="E394" s="17" t="s">
        <v>161</v>
      </c>
      <c r="F394" s="17" t="s">
        <v>63</v>
      </c>
      <c r="G394" s="46" t="s">
        <v>81</v>
      </c>
      <c r="H394" s="46">
        <v>15</v>
      </c>
      <c r="I394" s="17">
        <v>20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F632-297C-7B41-BCEE-6D9ED262FFC4}">
  <sheetPr codeName="Sheet14">
    <tabColor rgb="FFFF0000"/>
  </sheetPr>
  <dimension ref="A1:AH20"/>
  <sheetViews>
    <sheetView showGridLines="0" workbookViewId="0">
      <selection activeCell="B13" sqref="B13"/>
    </sheetView>
  </sheetViews>
  <sheetFormatPr baseColWidth="10" defaultColWidth="8.83203125" defaultRowHeight="19" x14ac:dyDescent="0.25"/>
  <cols>
    <col min="1" max="1" width="4.5" style="17" customWidth="1"/>
    <col min="2" max="3" width="18" style="17" customWidth="1"/>
    <col min="4" max="4" width="13.33203125" style="17" customWidth="1"/>
    <col min="5" max="5" width="13.5" style="17" customWidth="1"/>
    <col min="6" max="6" width="13" style="67" customWidth="1"/>
    <col min="7" max="8" width="13" style="17" customWidth="1"/>
    <col min="9" max="9" width="19.6640625" style="17" customWidth="1"/>
    <col min="10" max="10" width="14.5" style="17" bestFit="1" customWidth="1"/>
    <col min="11" max="11" width="21.83203125" style="17" bestFit="1" customWidth="1"/>
    <col min="12" max="13" width="13" style="17" customWidth="1"/>
    <col min="14" max="14" width="14" style="17" customWidth="1"/>
    <col min="15" max="17" width="8.83203125" style="17"/>
    <col min="18" max="18" width="14.5" style="17" customWidth="1"/>
    <col min="19" max="21" width="8.83203125" style="17"/>
    <col min="22" max="22" width="9" style="17" bestFit="1" customWidth="1"/>
    <col min="23" max="16384" width="8.83203125" style="17"/>
  </cols>
  <sheetData>
    <row r="1" spans="1:34" customFormat="1" ht="34" x14ac:dyDescent="0.4">
      <c r="A1" s="36" t="s">
        <v>258</v>
      </c>
      <c r="B1" s="37"/>
      <c r="C1" s="37"/>
      <c r="D1" s="37"/>
      <c r="E1" s="36"/>
      <c r="F1" s="36"/>
      <c r="G1" s="38"/>
      <c r="H1" s="38"/>
      <c r="I1" s="38"/>
      <c r="J1" s="65"/>
      <c r="K1" s="38"/>
      <c r="L1" s="38"/>
      <c r="M1" s="38"/>
      <c r="N1" s="38"/>
      <c r="O1" s="38"/>
      <c r="P1" s="38"/>
      <c r="Q1" s="38"/>
      <c r="R1" s="38"/>
      <c r="S1" s="38"/>
      <c r="T1" s="38"/>
      <c r="U1" s="38"/>
      <c r="V1" s="38"/>
      <c r="W1" s="38"/>
      <c r="X1" s="38"/>
      <c r="Y1" s="38"/>
      <c r="Z1" s="38"/>
      <c r="AA1" s="38"/>
      <c r="AB1" s="38"/>
      <c r="AC1" s="38"/>
      <c r="AD1" s="38"/>
      <c r="AE1" s="38"/>
      <c r="AF1" s="38"/>
      <c r="AG1" s="38"/>
      <c r="AH1" s="38"/>
    </row>
    <row r="2" spans="1:34" x14ac:dyDescent="0.25">
      <c r="F2" s="17"/>
    </row>
    <row r="3" spans="1:34" x14ac:dyDescent="0.25">
      <c r="B3" s="84" t="str" cm="1">
        <f t="array" ref="B3">_xlfn.TOROW(_xlfn._xlws.FILTER(C6:C20,B6:B20,""))</f>
        <v>New York</v>
      </c>
      <c r="D3" s="17" t="s">
        <v>261</v>
      </c>
      <c r="E3" s="79" t="b">
        <v>1</v>
      </c>
      <c r="F3" s="17"/>
      <c r="O3" s="83" t="s">
        <v>260</v>
      </c>
    </row>
    <row r="4" spans="1:34" x14ac:dyDescent="0.25">
      <c r="F4" s="17"/>
    </row>
    <row r="5" spans="1:34" x14ac:dyDescent="0.25">
      <c r="B5" s="17" t="s">
        <v>259</v>
      </c>
      <c r="C5" s="56" t="str" cm="1">
        <f t="array" ref="C5:D20">_xlfn.GROUPBY(SourceSales[[#All],[Location]],SourceSales[[#All],[Sales ($)]],_xleta.SUM,3)</f>
        <v>Location</v>
      </c>
      <c r="D5" s="56" t="str">
        <v>Sales ($)</v>
      </c>
      <c r="F5" s="82"/>
    </row>
    <row r="6" spans="1:34" x14ac:dyDescent="0.25">
      <c r="B6" s="79" t="b">
        <v>0</v>
      </c>
      <c r="C6" s="17" t="str">
        <v>Atlanta</v>
      </c>
      <c r="D6" s="17">
        <v>238</v>
      </c>
    </row>
    <row r="7" spans="1:34" x14ac:dyDescent="0.25">
      <c r="B7" s="79" t="b">
        <v>0</v>
      </c>
      <c r="C7" s="17" t="str">
        <v>Berlin</v>
      </c>
      <c r="D7" s="17">
        <v>240</v>
      </c>
    </row>
    <row r="8" spans="1:34" x14ac:dyDescent="0.25">
      <c r="B8" s="79" t="b">
        <v>0</v>
      </c>
      <c r="C8" s="17" t="str">
        <v>Boston</v>
      </c>
      <c r="D8" s="17">
        <v>251</v>
      </c>
    </row>
    <row r="9" spans="1:34" x14ac:dyDescent="0.25">
      <c r="B9" s="79" t="b">
        <v>0</v>
      </c>
      <c r="C9" s="17" t="str">
        <v>Houston</v>
      </c>
      <c r="D9" s="17">
        <v>289</v>
      </c>
    </row>
    <row r="10" spans="1:34" x14ac:dyDescent="0.25">
      <c r="B10" s="79" t="b">
        <v>0</v>
      </c>
      <c r="C10" s="17" t="str">
        <v>Lagos</v>
      </c>
      <c r="D10" s="17">
        <v>768</v>
      </c>
    </row>
    <row r="11" spans="1:34" x14ac:dyDescent="0.25">
      <c r="B11" s="79" t="b">
        <v>0</v>
      </c>
      <c r="C11" s="17" t="str">
        <v>London</v>
      </c>
      <c r="D11" s="17">
        <v>657</v>
      </c>
    </row>
    <row r="12" spans="1:34" x14ac:dyDescent="0.25">
      <c r="B12" s="79" t="b">
        <v>0</v>
      </c>
      <c r="C12" s="17" t="str">
        <v>Milan</v>
      </c>
      <c r="D12" s="17">
        <v>319</v>
      </c>
    </row>
    <row r="13" spans="1:34" x14ac:dyDescent="0.25">
      <c r="B13" s="79" t="b">
        <v>1</v>
      </c>
      <c r="C13" s="17" t="str">
        <v>New York</v>
      </c>
      <c r="D13" s="17">
        <v>80</v>
      </c>
    </row>
    <row r="14" spans="1:34" x14ac:dyDescent="0.25">
      <c r="B14" s="79" t="b">
        <v>0</v>
      </c>
      <c r="C14" s="17" t="str">
        <v>New York City</v>
      </c>
      <c r="D14" s="17">
        <v>192</v>
      </c>
    </row>
    <row r="15" spans="1:34" x14ac:dyDescent="0.25">
      <c r="B15" s="79" t="b">
        <v>0</v>
      </c>
      <c r="C15" s="17" t="str">
        <v>Paris</v>
      </c>
      <c r="D15" s="17">
        <v>194</v>
      </c>
    </row>
    <row r="16" spans="1:34" x14ac:dyDescent="0.25">
      <c r="B16" s="79" t="b">
        <v>0</v>
      </c>
      <c r="C16" s="17" t="str">
        <v>Rio de Janeiro</v>
      </c>
      <c r="D16" s="17">
        <v>430</v>
      </c>
    </row>
    <row r="17" spans="2:4" x14ac:dyDescent="0.25">
      <c r="B17" s="79" t="b">
        <v>0</v>
      </c>
      <c r="C17" s="17" t="str">
        <v>Rome</v>
      </c>
      <c r="D17" s="17">
        <v>291</v>
      </c>
    </row>
    <row r="18" spans="2:4" x14ac:dyDescent="0.25">
      <c r="B18" s="79" t="b">
        <v>0</v>
      </c>
      <c r="C18" s="17" t="str">
        <v>Tokyo</v>
      </c>
      <c r="D18" s="17">
        <v>461</v>
      </c>
    </row>
    <row r="19" spans="2:4" x14ac:dyDescent="0.25">
      <c r="B19" s="79" t="b">
        <v>0</v>
      </c>
      <c r="C19" s="17" t="str">
        <v>Washington, D.C.</v>
      </c>
      <c r="D19" s="17">
        <v>153</v>
      </c>
    </row>
    <row r="20" spans="2:4" x14ac:dyDescent="0.25">
      <c r="B20" s="79" t="b">
        <v>0</v>
      </c>
      <c r="C20" s="17" t="str">
        <v>Total</v>
      </c>
      <c r="D20" s="17">
        <v>4563</v>
      </c>
    </row>
  </sheetData>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6CB8-118C-7949-B15D-0705D47EBAE7}">
  <sheetPr codeName="Sheet20">
    <tabColor theme="7"/>
  </sheetPr>
  <dimension ref="A1:AB792"/>
  <sheetViews>
    <sheetView showGridLines="0" workbookViewId="0">
      <pane ySplit="1" topLeftCell="A5" activePane="bottomLeft" state="frozen"/>
      <selection pane="bottomLeft" activeCell="M8" sqref="M8"/>
    </sheetView>
  </sheetViews>
  <sheetFormatPr baseColWidth="10" defaultColWidth="8.83203125" defaultRowHeight="19" x14ac:dyDescent="0.25"/>
  <cols>
    <col min="1" max="1" width="8.83203125" style="17"/>
    <col min="2" max="2" width="11" style="17" bestFit="1" customWidth="1"/>
    <col min="3" max="3" width="12.1640625" style="17" customWidth="1"/>
    <col min="4" max="5" width="15.5" style="17" customWidth="1"/>
    <col min="6" max="6" width="15.6640625" style="17" customWidth="1"/>
    <col min="7" max="7" width="18.6640625" style="17" bestFit="1" customWidth="1"/>
    <col min="8" max="9" width="10" style="17" customWidth="1"/>
    <col min="10" max="10" width="9" style="17" bestFit="1" customWidth="1"/>
    <col min="11" max="11" width="11.83203125" style="17" bestFit="1" customWidth="1"/>
    <col min="12" max="12" width="21" style="17" customWidth="1"/>
    <col min="13" max="13" width="13.1640625" style="17" customWidth="1"/>
    <col min="14" max="16" width="8.83203125" style="17"/>
    <col min="17" max="17" width="13.1640625" style="17" customWidth="1"/>
    <col min="18" max="16384" width="8.83203125" style="17"/>
  </cols>
  <sheetData>
    <row r="1" spans="1:28" customFormat="1" ht="32" x14ac:dyDescent="0.4">
      <c r="A1" s="36" t="s">
        <v>255</v>
      </c>
      <c r="B1" s="37"/>
      <c r="C1" s="37"/>
      <c r="D1" s="37"/>
      <c r="E1" s="36"/>
      <c r="F1" s="36"/>
      <c r="G1" s="38"/>
      <c r="H1" s="38"/>
      <c r="I1" s="38"/>
      <c r="J1" s="38"/>
      <c r="K1" s="38"/>
      <c r="L1" s="38"/>
      <c r="M1" s="38"/>
      <c r="N1" s="38"/>
      <c r="O1" s="38"/>
      <c r="P1" s="38"/>
      <c r="Q1" s="38"/>
      <c r="R1" s="38"/>
      <c r="S1" s="38"/>
      <c r="T1" s="38"/>
      <c r="U1" s="38"/>
      <c r="V1" s="38"/>
      <c r="W1" s="38"/>
      <c r="X1" s="38"/>
      <c r="Y1" s="38"/>
      <c r="Z1" s="38"/>
      <c r="AA1" s="38"/>
      <c r="AB1" s="38"/>
    </row>
    <row r="2" spans="1:28" x14ac:dyDescent="0.25">
      <c r="B2" s="78"/>
    </row>
    <row r="3" spans="1:28" x14ac:dyDescent="0.25">
      <c r="B3" s="80" t="s">
        <v>256</v>
      </c>
    </row>
    <row r="4" spans="1:28" x14ac:dyDescent="0.25">
      <c r="B4" s="78"/>
    </row>
    <row r="5" spans="1:28" x14ac:dyDescent="0.25">
      <c r="B5" s="78"/>
    </row>
    <row r="6" spans="1:28" x14ac:dyDescent="0.25">
      <c r="B6" s="78"/>
    </row>
    <row r="7" spans="1:28" x14ac:dyDescent="0.25">
      <c r="B7" s="42" t="s">
        <v>10</v>
      </c>
      <c r="C7" s="42" t="s">
        <v>55</v>
      </c>
      <c r="D7" s="42" t="s">
        <v>11</v>
      </c>
      <c r="E7" s="42" t="s">
        <v>160</v>
      </c>
      <c r="F7" s="42" t="s">
        <v>58</v>
      </c>
      <c r="G7" s="42" t="s">
        <v>56</v>
      </c>
      <c r="H7" s="42" t="s">
        <v>57</v>
      </c>
      <c r="I7" s="42" t="s">
        <v>12</v>
      </c>
      <c r="L7" s="17" t="s">
        <v>253</v>
      </c>
      <c r="M7" s="17" t="s">
        <v>11</v>
      </c>
      <c r="Q7" s="17" t="s">
        <v>233</v>
      </c>
      <c r="R7" s="17" t="s">
        <v>252</v>
      </c>
    </row>
    <row r="8" spans="1:28" x14ac:dyDescent="0.25">
      <c r="B8" s="67">
        <v>44200</v>
      </c>
      <c r="C8" s="17" t="s">
        <v>82</v>
      </c>
      <c r="D8" s="17" t="s">
        <v>59</v>
      </c>
      <c r="E8" s="17" t="s">
        <v>30</v>
      </c>
      <c r="F8" s="17" t="s">
        <v>62</v>
      </c>
      <c r="G8" s="17" t="s">
        <v>76</v>
      </c>
      <c r="H8" s="46">
        <v>25</v>
      </c>
      <c r="I8" s="46">
        <v>20</v>
      </c>
      <c r="L8" s="17" t="s">
        <v>254</v>
      </c>
      <c r="M8" s="17" t="s">
        <v>68</v>
      </c>
      <c r="Q8" s="17" t="str" cm="1">
        <f t="array" ref="Q8:Q15">_xlfn.TOCOL(simple2[#Headers])</f>
        <v>Date</v>
      </c>
      <c r="R8" s="17" t="str" cm="1">
        <f t="array" ref="R8:R21">_xlfn._xlws.SORT(_xlfn.UNIQUE(_xlfn.XLOOKUP(M7,simple2[#Headers],simple2[])))</f>
        <v>Atlanta</v>
      </c>
    </row>
    <row r="9" spans="1:28" x14ac:dyDescent="0.25">
      <c r="B9" s="67">
        <v>44201</v>
      </c>
      <c r="C9" s="17" t="s">
        <v>83</v>
      </c>
      <c r="D9" s="17" t="s">
        <v>60</v>
      </c>
      <c r="E9" s="17" t="s">
        <v>161</v>
      </c>
      <c r="F9" s="17" t="s">
        <v>63</v>
      </c>
      <c r="G9" s="17" t="s">
        <v>80</v>
      </c>
      <c r="H9" s="46">
        <v>10</v>
      </c>
      <c r="I9" s="46">
        <v>19</v>
      </c>
      <c r="Q9" s="17" t="str">
        <v>Sales Rep</v>
      </c>
      <c r="R9" s="17" t="str">
        <v>Berlin</v>
      </c>
    </row>
    <row r="10" spans="1:28" x14ac:dyDescent="0.25">
      <c r="B10" s="67">
        <v>44204</v>
      </c>
      <c r="C10" s="17" t="s">
        <v>84</v>
      </c>
      <c r="D10" s="17" t="s">
        <v>13</v>
      </c>
      <c r="E10" s="17" t="s">
        <v>28</v>
      </c>
      <c r="F10" s="17" t="s">
        <v>63</v>
      </c>
      <c r="G10" s="17" t="s">
        <v>75</v>
      </c>
      <c r="H10" s="46">
        <v>30</v>
      </c>
      <c r="I10" s="46">
        <v>12</v>
      </c>
      <c r="Q10" s="17" t="str">
        <v>Location</v>
      </c>
      <c r="R10" s="17" t="str">
        <v>Boston</v>
      </c>
    </row>
    <row r="11" spans="1:28" x14ac:dyDescent="0.25">
      <c r="B11" s="67">
        <v>44210</v>
      </c>
      <c r="C11" s="17" t="s">
        <v>82</v>
      </c>
      <c r="D11" s="17" t="s">
        <v>59</v>
      </c>
      <c r="E11" s="17" t="s">
        <v>30</v>
      </c>
      <c r="F11" s="17" t="s">
        <v>62</v>
      </c>
      <c r="G11" s="17" t="s">
        <v>81</v>
      </c>
      <c r="H11" s="46">
        <v>15</v>
      </c>
      <c r="I11" s="46">
        <v>15</v>
      </c>
      <c r="Q11" s="17" t="str">
        <v>Country</v>
      </c>
      <c r="R11" s="17" t="str">
        <v>Houston</v>
      </c>
    </row>
    <row r="12" spans="1:28" x14ac:dyDescent="0.25">
      <c r="B12" s="67">
        <v>44211</v>
      </c>
      <c r="C12" s="17" t="s">
        <v>85</v>
      </c>
      <c r="D12" s="17" t="s">
        <v>71</v>
      </c>
      <c r="E12" s="17" t="s">
        <v>162</v>
      </c>
      <c r="F12" s="17" t="s">
        <v>67</v>
      </c>
      <c r="G12" s="17" t="s">
        <v>80</v>
      </c>
      <c r="H12" s="46">
        <v>20</v>
      </c>
      <c r="I12" s="46">
        <v>19</v>
      </c>
      <c r="Q12" s="17" t="str">
        <v>Continent</v>
      </c>
      <c r="R12" s="17" t="str">
        <v>Lagos</v>
      </c>
    </row>
    <row r="13" spans="1:28" x14ac:dyDescent="0.25">
      <c r="B13" s="67">
        <v>44212</v>
      </c>
      <c r="C13" s="17" t="s">
        <v>84</v>
      </c>
      <c r="D13" s="17" t="s">
        <v>13</v>
      </c>
      <c r="E13" s="17" t="s">
        <v>28</v>
      </c>
      <c r="F13" s="17" t="s">
        <v>63</v>
      </c>
      <c r="G13" s="17" t="s">
        <v>81</v>
      </c>
      <c r="H13" s="46">
        <v>15</v>
      </c>
      <c r="I13" s="46">
        <v>10</v>
      </c>
      <c r="Q13" s="17" t="str">
        <v>Product</v>
      </c>
      <c r="R13" s="17" t="str">
        <v>London</v>
      </c>
    </row>
    <row r="14" spans="1:28" x14ac:dyDescent="0.25">
      <c r="B14" s="67">
        <v>44215</v>
      </c>
      <c r="C14" s="17" t="s">
        <v>82</v>
      </c>
      <c r="D14" s="17" t="s">
        <v>71</v>
      </c>
      <c r="E14" s="17" t="s">
        <v>162</v>
      </c>
      <c r="F14" s="17" t="s">
        <v>67</v>
      </c>
      <c r="G14" s="17" t="s">
        <v>80</v>
      </c>
      <c r="H14" s="46">
        <v>25</v>
      </c>
      <c r="I14" s="46">
        <v>20</v>
      </c>
      <c r="L14" s="17" t="s">
        <v>268</v>
      </c>
      <c r="Q14" s="17" t="str">
        <v>Quantity</v>
      </c>
      <c r="R14" s="17" t="str">
        <v>Milan</v>
      </c>
    </row>
    <row r="15" spans="1:28" x14ac:dyDescent="0.25">
      <c r="B15" s="67">
        <v>44219</v>
      </c>
      <c r="C15" s="17" t="s">
        <v>86</v>
      </c>
      <c r="D15" s="17" t="s">
        <v>70</v>
      </c>
      <c r="E15" s="17" t="s">
        <v>162</v>
      </c>
      <c r="F15" s="17" t="s">
        <v>67</v>
      </c>
      <c r="G15" s="17" t="s">
        <v>81</v>
      </c>
      <c r="H15" s="46">
        <v>25</v>
      </c>
      <c r="I15" s="46">
        <v>18</v>
      </c>
      <c r="L15" s="17" t="s">
        <v>254</v>
      </c>
      <c r="M15" s="17" t="str" cm="1">
        <f t="array" ref="M15:M28">_xlfn.UNIQUE(_xlfn.XLOOKUP(M7,simple2[#Headers],simple2[]))</f>
        <v>Tokyo</v>
      </c>
      <c r="Q15" s="17" t="str">
        <v>Sales ($)</v>
      </c>
      <c r="R15" s="17" t="str">
        <v>New York</v>
      </c>
    </row>
    <row r="16" spans="1:28" x14ac:dyDescent="0.25">
      <c r="B16" s="67">
        <v>44222</v>
      </c>
      <c r="C16" s="17" t="s">
        <v>85</v>
      </c>
      <c r="D16" s="17" t="s">
        <v>13</v>
      </c>
      <c r="E16" s="17" t="s">
        <v>28</v>
      </c>
      <c r="F16" s="17" t="s">
        <v>63</v>
      </c>
      <c r="G16" s="17" t="s">
        <v>77</v>
      </c>
      <c r="H16" s="46">
        <v>0</v>
      </c>
      <c r="I16" s="46">
        <v>13</v>
      </c>
      <c r="M16" s="17" t="str">
        <v>Milan</v>
      </c>
      <c r="R16" s="17" t="str">
        <v>New York City</v>
      </c>
    </row>
    <row r="17" spans="2:18" x14ac:dyDescent="0.25">
      <c r="B17" s="67">
        <v>44223</v>
      </c>
      <c r="C17" s="17" t="s">
        <v>87</v>
      </c>
      <c r="D17" s="17" t="s">
        <v>15</v>
      </c>
      <c r="E17" s="17" t="s">
        <v>161</v>
      </c>
      <c r="F17" s="17" t="s">
        <v>63</v>
      </c>
      <c r="G17" s="17" t="s">
        <v>78</v>
      </c>
      <c r="H17" s="46">
        <v>10</v>
      </c>
      <c r="I17" s="46">
        <v>18</v>
      </c>
      <c r="M17" s="17" t="str">
        <v>London</v>
      </c>
      <c r="R17" s="17" t="str">
        <v>Paris</v>
      </c>
    </row>
    <row r="18" spans="2:18" x14ac:dyDescent="0.25">
      <c r="B18" s="67">
        <v>44226</v>
      </c>
      <c r="C18" s="17" t="s">
        <v>85</v>
      </c>
      <c r="D18" s="17" t="s">
        <v>64</v>
      </c>
      <c r="E18" s="17" t="s">
        <v>164</v>
      </c>
      <c r="F18" s="17" t="s">
        <v>65</v>
      </c>
      <c r="G18" s="17" t="s">
        <v>79</v>
      </c>
      <c r="H18" s="46">
        <v>5</v>
      </c>
      <c r="I18" s="46">
        <v>12</v>
      </c>
      <c r="M18" s="17" t="str">
        <v>Houston</v>
      </c>
      <c r="R18" s="17" t="str">
        <v>Rio de Janeiro</v>
      </c>
    </row>
    <row r="19" spans="2:18" x14ac:dyDescent="0.25">
      <c r="B19" s="67">
        <v>44226</v>
      </c>
      <c r="C19" s="17" t="s">
        <v>88</v>
      </c>
      <c r="D19" s="17" t="s">
        <v>43</v>
      </c>
      <c r="E19" s="17" t="s">
        <v>163</v>
      </c>
      <c r="F19" s="17" t="s">
        <v>63</v>
      </c>
      <c r="G19" s="17" t="s">
        <v>77</v>
      </c>
      <c r="H19" s="46">
        <v>20</v>
      </c>
      <c r="I19" s="46">
        <v>18</v>
      </c>
      <c r="M19" s="17" t="str">
        <v>Atlanta</v>
      </c>
      <c r="R19" s="17" t="str">
        <v>Rome</v>
      </c>
    </row>
    <row r="20" spans="2:18" x14ac:dyDescent="0.25">
      <c r="B20" s="67">
        <v>44230</v>
      </c>
      <c r="C20" s="17" t="s">
        <v>88</v>
      </c>
      <c r="D20" s="17" t="s">
        <v>13</v>
      </c>
      <c r="E20" s="17" t="s">
        <v>28</v>
      </c>
      <c r="F20" s="17" t="s">
        <v>63</v>
      </c>
      <c r="G20" s="17" t="s">
        <v>77</v>
      </c>
      <c r="H20" s="46">
        <v>5</v>
      </c>
      <c r="I20" s="46">
        <v>15</v>
      </c>
      <c r="M20" s="17" t="str">
        <v>Rome</v>
      </c>
      <c r="R20" s="17" t="str">
        <v>Tokyo</v>
      </c>
    </row>
    <row r="21" spans="2:18" x14ac:dyDescent="0.25">
      <c r="B21" s="67">
        <v>44230</v>
      </c>
      <c r="C21" s="17" t="s">
        <v>86</v>
      </c>
      <c r="D21" s="17" t="s">
        <v>71</v>
      </c>
      <c r="E21" s="17" t="s">
        <v>162</v>
      </c>
      <c r="F21" s="17" t="s">
        <v>67</v>
      </c>
      <c r="G21" s="17" t="s">
        <v>75</v>
      </c>
      <c r="H21" s="46">
        <v>10</v>
      </c>
      <c r="I21" s="46">
        <v>14</v>
      </c>
      <c r="M21" s="17" t="str">
        <v>Rio de Janeiro</v>
      </c>
      <c r="R21" s="17" t="str">
        <v>Washington, D.C.</v>
      </c>
    </row>
    <row r="22" spans="2:18" x14ac:dyDescent="0.25">
      <c r="B22" s="67">
        <v>44243</v>
      </c>
      <c r="C22" s="17" t="s">
        <v>87</v>
      </c>
      <c r="D22" s="17" t="s">
        <v>60</v>
      </c>
      <c r="E22" s="17" t="s">
        <v>161</v>
      </c>
      <c r="F22" s="17" t="s">
        <v>63</v>
      </c>
      <c r="G22" s="17" t="s">
        <v>81</v>
      </c>
      <c r="H22" s="46">
        <v>15</v>
      </c>
      <c r="I22" s="46">
        <v>16</v>
      </c>
      <c r="M22" s="17" t="str">
        <v>Berlin</v>
      </c>
    </row>
    <row r="23" spans="2:18" x14ac:dyDescent="0.25">
      <c r="B23" s="67">
        <v>44243</v>
      </c>
      <c r="C23" s="17" t="s">
        <v>83</v>
      </c>
      <c r="D23" s="17" t="s">
        <v>13</v>
      </c>
      <c r="E23" s="17" t="s">
        <v>28</v>
      </c>
      <c r="F23" s="17" t="s">
        <v>63</v>
      </c>
      <c r="G23" s="17" t="s">
        <v>77</v>
      </c>
      <c r="H23" s="46">
        <v>25</v>
      </c>
      <c r="I23" s="46">
        <v>14</v>
      </c>
      <c r="M23" s="17" t="str">
        <v>Lagos</v>
      </c>
    </row>
    <row r="24" spans="2:18" x14ac:dyDescent="0.25">
      <c r="B24" s="67">
        <v>44245</v>
      </c>
      <c r="C24" s="17" t="s">
        <v>86</v>
      </c>
      <c r="D24" s="17" t="s">
        <v>71</v>
      </c>
      <c r="E24" s="17" t="s">
        <v>162</v>
      </c>
      <c r="F24" s="17" t="s">
        <v>67</v>
      </c>
      <c r="G24" s="17" t="s">
        <v>81</v>
      </c>
      <c r="H24" s="46">
        <v>10</v>
      </c>
      <c r="I24" s="46">
        <v>12</v>
      </c>
      <c r="M24" s="17" t="str">
        <v>Boston</v>
      </c>
    </row>
    <row r="25" spans="2:18" x14ac:dyDescent="0.25">
      <c r="B25" s="67">
        <v>44246</v>
      </c>
      <c r="C25" s="17" t="s">
        <v>84</v>
      </c>
      <c r="D25" s="17" t="s">
        <v>64</v>
      </c>
      <c r="E25" s="17" t="s">
        <v>164</v>
      </c>
      <c r="F25" s="17" t="s">
        <v>65</v>
      </c>
      <c r="G25" s="17" t="s">
        <v>79</v>
      </c>
      <c r="H25" s="46">
        <v>15</v>
      </c>
      <c r="I25" s="46">
        <v>3</v>
      </c>
      <c r="M25" s="17" t="str">
        <v>New York</v>
      </c>
    </row>
    <row r="26" spans="2:18" x14ac:dyDescent="0.25">
      <c r="B26" s="67">
        <v>44246</v>
      </c>
      <c r="C26" s="17" t="s">
        <v>87</v>
      </c>
      <c r="D26" s="17" t="s">
        <v>17</v>
      </c>
      <c r="E26" s="17" t="s">
        <v>27</v>
      </c>
      <c r="F26" s="17" t="s">
        <v>61</v>
      </c>
      <c r="G26" s="17" t="s">
        <v>76</v>
      </c>
      <c r="H26" s="46">
        <v>25</v>
      </c>
      <c r="I26" s="46">
        <v>5</v>
      </c>
      <c r="M26" s="17" t="str">
        <v>Washington, D.C.</v>
      </c>
    </row>
    <row r="27" spans="2:18" x14ac:dyDescent="0.25">
      <c r="B27" s="67">
        <v>44247</v>
      </c>
      <c r="C27" s="17" t="s">
        <v>82</v>
      </c>
      <c r="D27" s="17" t="s">
        <v>15</v>
      </c>
      <c r="E27" s="17" t="s">
        <v>161</v>
      </c>
      <c r="F27" s="17" t="s">
        <v>63</v>
      </c>
      <c r="G27" s="17" t="s">
        <v>76</v>
      </c>
      <c r="H27" s="46">
        <v>10</v>
      </c>
      <c r="I27" s="46">
        <v>16</v>
      </c>
      <c r="M27" s="17" t="str">
        <v>New York City</v>
      </c>
    </row>
    <row r="28" spans="2:18" x14ac:dyDescent="0.25">
      <c r="B28" s="67">
        <v>44248</v>
      </c>
      <c r="C28" s="17" t="s">
        <v>88</v>
      </c>
      <c r="D28" s="17" t="s">
        <v>68</v>
      </c>
      <c r="E28" s="17" t="s">
        <v>162</v>
      </c>
      <c r="F28" s="17" t="s">
        <v>67</v>
      </c>
      <c r="G28" s="17" t="s">
        <v>76</v>
      </c>
      <c r="H28" s="46">
        <v>10</v>
      </c>
      <c r="I28" s="46">
        <v>12</v>
      </c>
      <c r="M28" s="17" t="str">
        <v>Paris</v>
      </c>
    </row>
    <row r="29" spans="2:18" x14ac:dyDescent="0.25">
      <c r="B29" s="67">
        <v>44248</v>
      </c>
      <c r="C29" s="17" t="s">
        <v>82</v>
      </c>
      <c r="D29" s="17" t="s">
        <v>60</v>
      </c>
      <c r="E29" s="17" t="s">
        <v>161</v>
      </c>
      <c r="F29" s="17" t="s">
        <v>63</v>
      </c>
      <c r="G29" s="17" t="s">
        <v>80</v>
      </c>
      <c r="H29" s="46">
        <v>10</v>
      </c>
      <c r="I29" s="46">
        <v>2</v>
      </c>
    </row>
    <row r="30" spans="2:18" x14ac:dyDescent="0.25">
      <c r="B30" s="67">
        <v>44252</v>
      </c>
      <c r="C30" s="17" t="s">
        <v>86</v>
      </c>
      <c r="D30" s="17" t="s">
        <v>59</v>
      </c>
      <c r="E30" s="17" t="s">
        <v>30</v>
      </c>
      <c r="F30" s="17" t="s">
        <v>62</v>
      </c>
      <c r="G30" s="17" t="s">
        <v>81</v>
      </c>
      <c r="H30" s="46">
        <v>20</v>
      </c>
      <c r="I30" s="46">
        <v>14</v>
      </c>
    </row>
    <row r="31" spans="2:18" x14ac:dyDescent="0.25">
      <c r="B31" s="67">
        <v>44265</v>
      </c>
      <c r="C31" s="17" t="s">
        <v>85</v>
      </c>
      <c r="D31" s="17" t="s">
        <v>17</v>
      </c>
      <c r="E31" s="17" t="s">
        <v>27</v>
      </c>
      <c r="F31" s="17" t="s">
        <v>61</v>
      </c>
      <c r="G31" s="17" t="s">
        <v>72</v>
      </c>
      <c r="H31" s="46">
        <v>5</v>
      </c>
      <c r="I31" s="46">
        <v>17</v>
      </c>
    </row>
    <row r="32" spans="2:18" x14ac:dyDescent="0.25">
      <c r="B32" s="67">
        <v>44265</v>
      </c>
      <c r="C32" s="17" t="s">
        <v>87</v>
      </c>
      <c r="D32" s="17" t="s">
        <v>59</v>
      </c>
      <c r="E32" s="17" t="s">
        <v>30</v>
      </c>
      <c r="F32" s="17" t="s">
        <v>62</v>
      </c>
      <c r="G32" s="17" t="s">
        <v>75</v>
      </c>
      <c r="H32" s="46">
        <v>0</v>
      </c>
      <c r="I32" s="46">
        <v>25</v>
      </c>
    </row>
    <row r="33" spans="2:9" x14ac:dyDescent="0.25">
      <c r="B33" s="67">
        <v>44265</v>
      </c>
      <c r="C33" s="17" t="s">
        <v>88</v>
      </c>
      <c r="D33" s="17" t="s">
        <v>43</v>
      </c>
      <c r="E33" s="17" t="s">
        <v>163</v>
      </c>
      <c r="F33" s="17" t="s">
        <v>63</v>
      </c>
      <c r="G33" s="17" t="s">
        <v>73</v>
      </c>
      <c r="H33" s="46">
        <v>20</v>
      </c>
      <c r="I33" s="46">
        <v>4</v>
      </c>
    </row>
    <row r="34" spans="2:9" x14ac:dyDescent="0.25">
      <c r="B34" s="67">
        <v>44268</v>
      </c>
      <c r="C34" s="17" t="s">
        <v>84</v>
      </c>
      <c r="D34" s="17" t="s">
        <v>13</v>
      </c>
      <c r="E34" s="17" t="s">
        <v>28</v>
      </c>
      <c r="F34" s="17" t="s">
        <v>63</v>
      </c>
      <c r="G34" s="17" t="s">
        <v>72</v>
      </c>
      <c r="H34" s="46">
        <v>20</v>
      </c>
      <c r="I34" s="46">
        <v>8</v>
      </c>
    </row>
    <row r="35" spans="2:9" x14ac:dyDescent="0.25">
      <c r="B35" s="67">
        <v>44272</v>
      </c>
      <c r="C35" s="17" t="s">
        <v>89</v>
      </c>
      <c r="D35" s="17" t="s">
        <v>64</v>
      </c>
      <c r="E35" s="17" t="s">
        <v>164</v>
      </c>
      <c r="F35" s="17" t="s">
        <v>65</v>
      </c>
      <c r="G35" s="17" t="s">
        <v>73</v>
      </c>
      <c r="H35" s="46">
        <v>20</v>
      </c>
      <c r="I35" s="46">
        <v>11</v>
      </c>
    </row>
    <row r="36" spans="2:9" x14ac:dyDescent="0.25">
      <c r="B36" s="67">
        <v>44276</v>
      </c>
      <c r="C36" s="17" t="s">
        <v>84</v>
      </c>
      <c r="D36" s="17" t="s">
        <v>59</v>
      </c>
      <c r="E36" s="17" t="s">
        <v>30</v>
      </c>
      <c r="F36" s="17" t="s">
        <v>62</v>
      </c>
      <c r="G36" s="17" t="s">
        <v>80</v>
      </c>
      <c r="H36" s="46">
        <v>5</v>
      </c>
      <c r="I36" s="46">
        <v>13</v>
      </c>
    </row>
    <row r="37" spans="2:9" x14ac:dyDescent="0.25">
      <c r="B37" s="67">
        <v>44277</v>
      </c>
      <c r="C37" s="17" t="s">
        <v>85</v>
      </c>
      <c r="D37" s="17" t="s">
        <v>70</v>
      </c>
      <c r="E37" s="17" t="s">
        <v>162</v>
      </c>
      <c r="F37" s="17" t="s">
        <v>67</v>
      </c>
      <c r="G37" s="17" t="s">
        <v>75</v>
      </c>
      <c r="H37" s="46">
        <v>25</v>
      </c>
      <c r="I37" s="46">
        <v>20</v>
      </c>
    </row>
    <row r="38" spans="2:9" x14ac:dyDescent="0.25">
      <c r="B38" s="67">
        <v>44277</v>
      </c>
      <c r="C38" s="17" t="s">
        <v>88</v>
      </c>
      <c r="D38" s="17" t="s">
        <v>43</v>
      </c>
      <c r="E38" s="17" t="s">
        <v>163</v>
      </c>
      <c r="F38" s="17" t="s">
        <v>63</v>
      </c>
      <c r="G38" s="17" t="s">
        <v>79</v>
      </c>
      <c r="H38" s="46">
        <v>5</v>
      </c>
      <c r="I38" s="46">
        <v>20</v>
      </c>
    </row>
    <row r="39" spans="2:9" x14ac:dyDescent="0.25">
      <c r="B39" s="67">
        <v>44278</v>
      </c>
      <c r="C39" s="17" t="s">
        <v>82</v>
      </c>
      <c r="D39" s="17" t="s">
        <v>17</v>
      </c>
      <c r="E39" s="17" t="s">
        <v>27</v>
      </c>
      <c r="F39" s="17" t="s">
        <v>61</v>
      </c>
      <c r="G39" s="17" t="s">
        <v>76</v>
      </c>
      <c r="H39" s="46">
        <v>15</v>
      </c>
      <c r="I39" s="46">
        <v>5</v>
      </c>
    </row>
    <row r="40" spans="2:9" x14ac:dyDescent="0.25">
      <c r="B40" s="67">
        <v>44281</v>
      </c>
      <c r="C40" s="17" t="s">
        <v>85</v>
      </c>
      <c r="D40" s="17" t="s">
        <v>59</v>
      </c>
      <c r="E40" s="17" t="s">
        <v>30</v>
      </c>
      <c r="F40" s="17" t="s">
        <v>62</v>
      </c>
      <c r="G40" s="17" t="s">
        <v>76</v>
      </c>
      <c r="H40" s="46">
        <v>10</v>
      </c>
      <c r="I40" s="46">
        <v>19</v>
      </c>
    </row>
    <row r="41" spans="2:9" x14ac:dyDescent="0.25">
      <c r="B41" s="67">
        <v>44285</v>
      </c>
      <c r="C41" s="17" t="s">
        <v>87</v>
      </c>
      <c r="D41" s="17" t="s">
        <v>64</v>
      </c>
      <c r="E41" s="17" t="s">
        <v>164</v>
      </c>
      <c r="F41" s="17" t="s">
        <v>65</v>
      </c>
      <c r="G41" s="17" t="s">
        <v>79</v>
      </c>
      <c r="H41" s="46">
        <v>5</v>
      </c>
      <c r="I41" s="46">
        <v>11</v>
      </c>
    </row>
    <row r="42" spans="2:9" x14ac:dyDescent="0.25">
      <c r="B42" s="67">
        <v>44290</v>
      </c>
      <c r="C42" s="17" t="s">
        <v>87</v>
      </c>
      <c r="D42" s="17" t="s">
        <v>69</v>
      </c>
      <c r="E42" s="17" t="s">
        <v>162</v>
      </c>
      <c r="F42" s="17" t="s">
        <v>67</v>
      </c>
      <c r="G42" s="17" t="s">
        <v>78</v>
      </c>
      <c r="H42" s="46">
        <v>30</v>
      </c>
      <c r="I42" s="46">
        <v>20</v>
      </c>
    </row>
    <row r="43" spans="2:9" x14ac:dyDescent="0.25">
      <c r="B43" s="67">
        <v>44292</v>
      </c>
      <c r="C43" s="17" t="s">
        <v>85</v>
      </c>
      <c r="D43" s="17" t="s">
        <v>68</v>
      </c>
      <c r="E43" s="17" t="s">
        <v>162</v>
      </c>
      <c r="F43" s="17" t="s">
        <v>67</v>
      </c>
      <c r="G43" s="17" t="s">
        <v>72</v>
      </c>
      <c r="H43" s="46">
        <v>20</v>
      </c>
      <c r="I43" s="46">
        <v>2</v>
      </c>
    </row>
    <row r="44" spans="2:9" x14ac:dyDescent="0.25">
      <c r="B44" s="67">
        <v>44298</v>
      </c>
      <c r="C44" s="17" t="s">
        <v>88</v>
      </c>
      <c r="D44" s="17" t="s">
        <v>148</v>
      </c>
      <c r="E44" s="17" t="s">
        <v>162</v>
      </c>
      <c r="F44" s="17" t="s">
        <v>67</v>
      </c>
      <c r="G44" s="17" t="s">
        <v>81</v>
      </c>
      <c r="H44" s="46">
        <v>25</v>
      </c>
      <c r="I44" s="46">
        <v>4</v>
      </c>
    </row>
    <row r="45" spans="2:9" x14ac:dyDescent="0.25">
      <c r="B45" s="67">
        <v>44300</v>
      </c>
      <c r="C45" s="17" t="s">
        <v>86</v>
      </c>
      <c r="D45" s="17" t="s">
        <v>68</v>
      </c>
      <c r="E45" s="17" t="s">
        <v>162</v>
      </c>
      <c r="F45" s="17" t="s">
        <v>67</v>
      </c>
      <c r="G45" s="17" t="s">
        <v>73</v>
      </c>
      <c r="H45" s="46">
        <v>15</v>
      </c>
      <c r="I45" s="46">
        <v>14</v>
      </c>
    </row>
    <row r="46" spans="2:9" x14ac:dyDescent="0.25">
      <c r="B46" s="67">
        <v>44304</v>
      </c>
      <c r="C46" s="17" t="s">
        <v>85</v>
      </c>
      <c r="D46" s="17" t="s">
        <v>64</v>
      </c>
      <c r="E46" s="17" t="s">
        <v>164</v>
      </c>
      <c r="F46" s="17" t="s">
        <v>65</v>
      </c>
      <c r="G46" s="17" t="s">
        <v>73</v>
      </c>
      <c r="H46" s="46">
        <v>20</v>
      </c>
      <c r="I46" s="46">
        <v>8</v>
      </c>
    </row>
    <row r="47" spans="2:9" x14ac:dyDescent="0.25">
      <c r="B47" s="67">
        <v>44308</v>
      </c>
      <c r="C47" s="17" t="s">
        <v>88</v>
      </c>
      <c r="D47" s="17" t="s">
        <v>148</v>
      </c>
      <c r="E47" s="17" t="s">
        <v>162</v>
      </c>
      <c r="F47" s="17" t="s">
        <v>67</v>
      </c>
      <c r="G47" s="17" t="s">
        <v>74</v>
      </c>
      <c r="H47" s="46">
        <v>20</v>
      </c>
      <c r="I47" s="46">
        <v>13</v>
      </c>
    </row>
    <row r="48" spans="2:9" x14ac:dyDescent="0.25">
      <c r="B48" s="67">
        <v>44309</v>
      </c>
      <c r="C48" s="17" t="s">
        <v>86</v>
      </c>
      <c r="D48" s="17" t="s">
        <v>17</v>
      </c>
      <c r="E48" s="17" t="s">
        <v>27</v>
      </c>
      <c r="F48" s="17" t="s">
        <v>61</v>
      </c>
      <c r="G48" s="17" t="s">
        <v>76</v>
      </c>
      <c r="H48" s="46">
        <v>25</v>
      </c>
      <c r="I48" s="46">
        <v>4</v>
      </c>
    </row>
    <row r="49" spans="2:9" x14ac:dyDescent="0.25">
      <c r="B49" s="67">
        <v>44310</v>
      </c>
      <c r="C49" s="17" t="s">
        <v>89</v>
      </c>
      <c r="D49" s="17" t="s">
        <v>59</v>
      </c>
      <c r="E49" s="17" t="s">
        <v>30</v>
      </c>
      <c r="F49" s="17" t="s">
        <v>62</v>
      </c>
      <c r="G49" s="17" t="s">
        <v>75</v>
      </c>
      <c r="H49" s="46">
        <v>25</v>
      </c>
      <c r="I49" s="46">
        <v>5</v>
      </c>
    </row>
    <row r="50" spans="2:9" x14ac:dyDescent="0.25">
      <c r="B50" s="67">
        <v>44311</v>
      </c>
      <c r="C50" s="17" t="s">
        <v>82</v>
      </c>
      <c r="D50" s="17" t="s">
        <v>60</v>
      </c>
      <c r="E50" s="17" t="s">
        <v>161</v>
      </c>
      <c r="F50" s="17" t="s">
        <v>63</v>
      </c>
      <c r="G50" s="17" t="s">
        <v>79</v>
      </c>
      <c r="H50" s="46">
        <v>10</v>
      </c>
      <c r="I50" s="46">
        <v>20</v>
      </c>
    </row>
    <row r="51" spans="2:9" x14ac:dyDescent="0.25">
      <c r="B51" s="67">
        <v>44315</v>
      </c>
      <c r="C51" s="17" t="s">
        <v>89</v>
      </c>
      <c r="D51" s="17" t="s">
        <v>17</v>
      </c>
      <c r="E51" s="17" t="s">
        <v>27</v>
      </c>
      <c r="F51" s="17" t="s">
        <v>61</v>
      </c>
      <c r="G51" s="17" t="s">
        <v>74</v>
      </c>
      <c r="H51" s="46">
        <v>10</v>
      </c>
      <c r="I51" s="46">
        <v>17</v>
      </c>
    </row>
    <row r="52" spans="2:9" x14ac:dyDescent="0.25">
      <c r="B52" s="67">
        <v>44315</v>
      </c>
      <c r="C52" s="17" t="s">
        <v>82</v>
      </c>
      <c r="D52" s="17" t="s">
        <v>70</v>
      </c>
      <c r="E52" s="17" t="s">
        <v>162</v>
      </c>
      <c r="F52" s="17" t="s">
        <v>67</v>
      </c>
      <c r="G52" s="17" t="s">
        <v>78</v>
      </c>
      <c r="H52" s="46">
        <v>15</v>
      </c>
      <c r="I52" s="46">
        <v>12</v>
      </c>
    </row>
    <row r="53" spans="2:9" x14ac:dyDescent="0.25">
      <c r="B53" s="67">
        <v>44316</v>
      </c>
      <c r="C53" s="17" t="s">
        <v>82</v>
      </c>
      <c r="D53" s="17" t="s">
        <v>17</v>
      </c>
      <c r="E53" s="17" t="s">
        <v>27</v>
      </c>
      <c r="F53" s="17" t="s">
        <v>61</v>
      </c>
      <c r="G53" s="17" t="s">
        <v>74</v>
      </c>
      <c r="H53" s="46">
        <v>5</v>
      </c>
      <c r="I53" s="46">
        <v>13</v>
      </c>
    </row>
    <row r="54" spans="2:9" x14ac:dyDescent="0.25">
      <c r="B54" s="67">
        <v>44322</v>
      </c>
      <c r="C54" s="17" t="s">
        <v>84</v>
      </c>
      <c r="D54" s="17" t="s">
        <v>13</v>
      </c>
      <c r="E54" s="17" t="s">
        <v>28</v>
      </c>
      <c r="F54" s="17" t="s">
        <v>63</v>
      </c>
      <c r="G54" s="17" t="s">
        <v>81</v>
      </c>
      <c r="H54" s="46">
        <v>25</v>
      </c>
      <c r="I54" s="46">
        <v>16</v>
      </c>
    </row>
    <row r="55" spans="2:9" x14ac:dyDescent="0.25">
      <c r="B55" s="67">
        <v>44326</v>
      </c>
      <c r="C55" s="17" t="s">
        <v>84</v>
      </c>
      <c r="D55" s="17" t="s">
        <v>17</v>
      </c>
      <c r="E55" s="17" t="s">
        <v>27</v>
      </c>
      <c r="F55" s="17" t="s">
        <v>61</v>
      </c>
      <c r="G55" s="17" t="s">
        <v>78</v>
      </c>
      <c r="H55" s="46">
        <v>15</v>
      </c>
      <c r="I55" s="46">
        <v>17</v>
      </c>
    </row>
    <row r="56" spans="2:9" x14ac:dyDescent="0.25">
      <c r="B56" s="67">
        <v>44329</v>
      </c>
      <c r="C56" s="17" t="s">
        <v>84</v>
      </c>
      <c r="D56" s="17" t="s">
        <v>64</v>
      </c>
      <c r="E56" s="17" t="s">
        <v>164</v>
      </c>
      <c r="F56" s="17" t="s">
        <v>65</v>
      </c>
      <c r="G56" s="17" t="s">
        <v>78</v>
      </c>
      <c r="H56" s="46">
        <v>20</v>
      </c>
      <c r="I56" s="46">
        <v>2</v>
      </c>
    </row>
    <row r="57" spans="2:9" x14ac:dyDescent="0.25">
      <c r="B57" s="67">
        <v>44330</v>
      </c>
      <c r="C57" s="17" t="s">
        <v>88</v>
      </c>
      <c r="D57" s="17" t="s">
        <v>64</v>
      </c>
      <c r="E57" s="17" t="s">
        <v>164</v>
      </c>
      <c r="F57" s="17" t="s">
        <v>65</v>
      </c>
      <c r="G57" s="17" t="s">
        <v>78</v>
      </c>
      <c r="H57" s="46">
        <v>20</v>
      </c>
      <c r="I57" s="46">
        <v>19</v>
      </c>
    </row>
    <row r="58" spans="2:9" x14ac:dyDescent="0.25">
      <c r="B58" s="67">
        <v>44332</v>
      </c>
      <c r="C58" s="17" t="s">
        <v>89</v>
      </c>
      <c r="D58" s="17" t="s">
        <v>59</v>
      </c>
      <c r="E58" s="17" t="s">
        <v>30</v>
      </c>
      <c r="F58" s="17" t="s">
        <v>62</v>
      </c>
      <c r="G58" s="17" t="s">
        <v>76</v>
      </c>
      <c r="H58" s="46">
        <v>30</v>
      </c>
      <c r="I58" s="46">
        <v>20</v>
      </c>
    </row>
    <row r="59" spans="2:9" x14ac:dyDescent="0.25">
      <c r="B59" s="67">
        <v>44337</v>
      </c>
      <c r="C59" s="17" t="s">
        <v>86</v>
      </c>
      <c r="D59" s="17" t="s">
        <v>71</v>
      </c>
      <c r="E59" s="17" t="s">
        <v>162</v>
      </c>
      <c r="F59" s="17" t="s">
        <v>67</v>
      </c>
      <c r="G59" s="17" t="s">
        <v>81</v>
      </c>
      <c r="H59" s="46">
        <v>15</v>
      </c>
      <c r="I59" s="46">
        <v>15</v>
      </c>
    </row>
    <row r="60" spans="2:9" x14ac:dyDescent="0.25">
      <c r="B60" s="67">
        <v>44337</v>
      </c>
      <c r="C60" s="17" t="s">
        <v>89</v>
      </c>
      <c r="D60" s="17" t="s">
        <v>149</v>
      </c>
      <c r="E60" s="17" t="s">
        <v>162</v>
      </c>
      <c r="F60" s="17" t="s">
        <v>67</v>
      </c>
      <c r="G60" s="17" t="s">
        <v>80</v>
      </c>
      <c r="H60" s="46">
        <v>15</v>
      </c>
      <c r="I60" s="46">
        <v>27</v>
      </c>
    </row>
    <row r="61" spans="2:9" x14ac:dyDescent="0.25">
      <c r="B61" s="67">
        <v>44339</v>
      </c>
      <c r="C61" s="17" t="s">
        <v>82</v>
      </c>
      <c r="D61" s="17" t="s">
        <v>13</v>
      </c>
      <c r="E61" s="17" t="s">
        <v>28</v>
      </c>
      <c r="F61" s="17" t="s">
        <v>63</v>
      </c>
      <c r="G61" s="17" t="s">
        <v>72</v>
      </c>
      <c r="H61" s="46">
        <v>10</v>
      </c>
      <c r="I61" s="46">
        <v>20</v>
      </c>
    </row>
    <row r="62" spans="2:9" x14ac:dyDescent="0.25">
      <c r="B62" s="67">
        <v>44342</v>
      </c>
      <c r="C62" s="17" t="s">
        <v>89</v>
      </c>
      <c r="D62" s="17" t="s">
        <v>60</v>
      </c>
      <c r="E62" s="17" t="s">
        <v>161</v>
      </c>
      <c r="F62" s="17" t="s">
        <v>63</v>
      </c>
      <c r="G62" s="17" t="s">
        <v>81</v>
      </c>
      <c r="H62" s="46">
        <v>0</v>
      </c>
      <c r="I62" s="46">
        <v>13</v>
      </c>
    </row>
    <row r="63" spans="2:9" x14ac:dyDescent="0.25">
      <c r="B63" s="67">
        <v>44342</v>
      </c>
      <c r="C63" s="17" t="s">
        <v>85</v>
      </c>
      <c r="D63" s="17" t="s">
        <v>13</v>
      </c>
      <c r="E63" s="17" t="s">
        <v>28</v>
      </c>
      <c r="F63" s="17" t="s">
        <v>63</v>
      </c>
      <c r="G63" s="17" t="s">
        <v>78</v>
      </c>
      <c r="H63" s="46">
        <v>10</v>
      </c>
      <c r="I63" s="46">
        <v>12</v>
      </c>
    </row>
    <row r="64" spans="2:9" x14ac:dyDescent="0.25">
      <c r="B64" s="67">
        <v>44343</v>
      </c>
      <c r="C64" s="17" t="s">
        <v>89</v>
      </c>
      <c r="D64" s="17" t="s">
        <v>148</v>
      </c>
      <c r="E64" s="17" t="s">
        <v>162</v>
      </c>
      <c r="F64" s="17" t="s">
        <v>67</v>
      </c>
      <c r="G64" s="17" t="s">
        <v>76</v>
      </c>
      <c r="H64" s="46">
        <v>25</v>
      </c>
      <c r="I64" s="46">
        <v>5</v>
      </c>
    </row>
    <row r="65" spans="2:9" x14ac:dyDescent="0.25">
      <c r="B65" s="67">
        <v>44343</v>
      </c>
      <c r="C65" s="17" t="s">
        <v>86</v>
      </c>
      <c r="D65" s="17" t="s">
        <v>64</v>
      </c>
      <c r="E65" s="17" t="s">
        <v>164</v>
      </c>
      <c r="F65" s="17" t="s">
        <v>65</v>
      </c>
      <c r="G65" s="17" t="s">
        <v>77</v>
      </c>
      <c r="H65" s="46">
        <v>10</v>
      </c>
      <c r="I65" s="46">
        <v>21</v>
      </c>
    </row>
    <row r="66" spans="2:9" x14ac:dyDescent="0.25">
      <c r="B66" s="67">
        <v>44347</v>
      </c>
      <c r="C66" s="17" t="s">
        <v>84</v>
      </c>
      <c r="D66" s="17" t="s">
        <v>60</v>
      </c>
      <c r="E66" s="17" t="s">
        <v>161</v>
      </c>
      <c r="F66" s="17" t="s">
        <v>63</v>
      </c>
      <c r="G66" s="17" t="s">
        <v>78</v>
      </c>
      <c r="H66" s="46">
        <v>20</v>
      </c>
      <c r="I66" s="46">
        <v>10</v>
      </c>
    </row>
    <row r="67" spans="2:9" x14ac:dyDescent="0.25">
      <c r="B67" s="67">
        <v>44355</v>
      </c>
      <c r="C67" s="17" t="s">
        <v>86</v>
      </c>
      <c r="D67" s="17" t="s">
        <v>71</v>
      </c>
      <c r="E67" s="17" t="s">
        <v>162</v>
      </c>
      <c r="F67" s="17" t="s">
        <v>67</v>
      </c>
      <c r="G67" s="17" t="s">
        <v>77</v>
      </c>
      <c r="H67" s="46">
        <v>5</v>
      </c>
      <c r="I67" s="46">
        <v>20</v>
      </c>
    </row>
    <row r="68" spans="2:9" x14ac:dyDescent="0.25">
      <c r="B68" s="67">
        <v>44359</v>
      </c>
      <c r="C68" s="17" t="s">
        <v>89</v>
      </c>
      <c r="D68" s="17" t="s">
        <v>17</v>
      </c>
      <c r="E68" s="17" t="s">
        <v>27</v>
      </c>
      <c r="F68" s="17" t="s">
        <v>61</v>
      </c>
      <c r="G68" s="17" t="s">
        <v>76</v>
      </c>
      <c r="H68" s="46">
        <v>5</v>
      </c>
      <c r="I68" s="46">
        <v>17</v>
      </c>
    </row>
    <row r="69" spans="2:9" x14ac:dyDescent="0.25">
      <c r="B69" s="67">
        <v>44359</v>
      </c>
      <c r="C69" s="17" t="s">
        <v>85</v>
      </c>
      <c r="D69" s="17" t="s">
        <v>71</v>
      </c>
      <c r="E69" s="17" t="s">
        <v>162</v>
      </c>
      <c r="F69" s="17" t="s">
        <v>67</v>
      </c>
      <c r="G69" s="17" t="s">
        <v>75</v>
      </c>
      <c r="H69" s="46">
        <v>10</v>
      </c>
      <c r="I69" s="46">
        <v>22</v>
      </c>
    </row>
    <row r="70" spans="2:9" x14ac:dyDescent="0.25">
      <c r="B70" s="67">
        <v>44362</v>
      </c>
      <c r="C70" s="17" t="s">
        <v>88</v>
      </c>
      <c r="D70" s="17" t="s">
        <v>64</v>
      </c>
      <c r="E70" s="17" t="s">
        <v>164</v>
      </c>
      <c r="F70" s="17" t="s">
        <v>65</v>
      </c>
      <c r="G70" s="17" t="s">
        <v>77</v>
      </c>
      <c r="H70" s="46">
        <v>25</v>
      </c>
      <c r="I70" s="46">
        <v>10</v>
      </c>
    </row>
    <row r="71" spans="2:9" x14ac:dyDescent="0.25">
      <c r="B71" s="67">
        <v>44383</v>
      </c>
      <c r="C71" s="17" t="s">
        <v>83</v>
      </c>
      <c r="D71" s="17" t="s">
        <v>13</v>
      </c>
      <c r="E71" s="17" t="s">
        <v>28</v>
      </c>
      <c r="F71" s="17" t="s">
        <v>63</v>
      </c>
      <c r="G71" s="17" t="s">
        <v>75</v>
      </c>
      <c r="H71" s="46">
        <v>30</v>
      </c>
      <c r="I71" s="46">
        <v>7</v>
      </c>
    </row>
    <row r="72" spans="2:9" x14ac:dyDescent="0.25">
      <c r="B72" s="67">
        <v>44392</v>
      </c>
      <c r="C72" s="17" t="s">
        <v>87</v>
      </c>
      <c r="D72" s="17" t="s">
        <v>13</v>
      </c>
      <c r="E72" s="17" t="s">
        <v>28</v>
      </c>
      <c r="F72" s="17" t="s">
        <v>63</v>
      </c>
      <c r="G72" s="17" t="s">
        <v>77</v>
      </c>
      <c r="H72" s="46">
        <v>10</v>
      </c>
      <c r="I72" s="46">
        <v>5</v>
      </c>
    </row>
    <row r="73" spans="2:9" x14ac:dyDescent="0.25">
      <c r="B73" s="67">
        <v>44393</v>
      </c>
      <c r="C73" s="17" t="s">
        <v>84</v>
      </c>
      <c r="D73" s="17" t="s">
        <v>13</v>
      </c>
      <c r="E73" s="17" t="s">
        <v>28</v>
      </c>
      <c r="F73" s="17" t="s">
        <v>63</v>
      </c>
      <c r="G73" s="17" t="s">
        <v>77</v>
      </c>
      <c r="H73" s="46">
        <v>5</v>
      </c>
      <c r="I73" s="46">
        <v>3</v>
      </c>
    </row>
    <row r="74" spans="2:9" x14ac:dyDescent="0.25">
      <c r="B74" s="67">
        <v>44397</v>
      </c>
      <c r="C74" s="17" t="s">
        <v>83</v>
      </c>
      <c r="D74" s="17" t="s">
        <v>64</v>
      </c>
      <c r="E74" s="17" t="s">
        <v>164</v>
      </c>
      <c r="F74" s="17" t="s">
        <v>65</v>
      </c>
      <c r="G74" s="17" t="s">
        <v>75</v>
      </c>
      <c r="H74" s="46">
        <v>25</v>
      </c>
      <c r="I74" s="46">
        <v>20</v>
      </c>
    </row>
    <row r="75" spans="2:9" x14ac:dyDescent="0.25">
      <c r="B75" s="67">
        <v>44397</v>
      </c>
      <c r="C75" s="17" t="s">
        <v>86</v>
      </c>
      <c r="D75" s="17" t="s">
        <v>59</v>
      </c>
      <c r="E75" s="17" t="s">
        <v>30</v>
      </c>
      <c r="F75" s="17" t="s">
        <v>62</v>
      </c>
      <c r="G75" s="17" t="s">
        <v>77</v>
      </c>
      <c r="H75" s="46">
        <v>30</v>
      </c>
      <c r="I75" s="46">
        <v>15</v>
      </c>
    </row>
    <row r="76" spans="2:9" x14ac:dyDescent="0.25">
      <c r="B76" s="67">
        <v>44398</v>
      </c>
      <c r="C76" s="17" t="s">
        <v>86</v>
      </c>
      <c r="D76" s="17" t="s">
        <v>13</v>
      </c>
      <c r="E76" s="17" t="s">
        <v>28</v>
      </c>
      <c r="F76" s="17" t="s">
        <v>63</v>
      </c>
      <c r="G76" s="17" t="s">
        <v>75</v>
      </c>
      <c r="H76" s="46">
        <v>30</v>
      </c>
      <c r="I76" s="46">
        <v>8</v>
      </c>
    </row>
    <row r="77" spans="2:9" x14ac:dyDescent="0.25">
      <c r="B77" s="67">
        <v>44399</v>
      </c>
      <c r="C77" s="17" t="s">
        <v>86</v>
      </c>
      <c r="D77" s="17" t="s">
        <v>64</v>
      </c>
      <c r="E77" s="17" t="s">
        <v>164</v>
      </c>
      <c r="F77" s="17" t="s">
        <v>65</v>
      </c>
      <c r="G77" s="17" t="s">
        <v>72</v>
      </c>
      <c r="H77" s="46">
        <v>30</v>
      </c>
      <c r="I77" s="46">
        <v>15</v>
      </c>
    </row>
    <row r="78" spans="2:9" x14ac:dyDescent="0.25">
      <c r="B78" s="67">
        <v>44407</v>
      </c>
      <c r="C78" s="17" t="s">
        <v>88</v>
      </c>
      <c r="D78" s="17" t="s">
        <v>64</v>
      </c>
      <c r="E78" s="17" t="s">
        <v>164</v>
      </c>
      <c r="F78" s="17" t="s">
        <v>65</v>
      </c>
      <c r="G78" s="17" t="s">
        <v>76</v>
      </c>
      <c r="H78" s="46">
        <v>10</v>
      </c>
      <c r="I78" s="46">
        <v>5</v>
      </c>
    </row>
    <row r="79" spans="2:9" x14ac:dyDescent="0.25">
      <c r="B79" s="67">
        <v>44408</v>
      </c>
      <c r="C79" s="17" t="s">
        <v>83</v>
      </c>
      <c r="D79" s="17" t="s">
        <v>60</v>
      </c>
      <c r="E79" s="17" t="s">
        <v>161</v>
      </c>
      <c r="F79" s="17" t="s">
        <v>63</v>
      </c>
      <c r="G79" s="17" t="s">
        <v>74</v>
      </c>
      <c r="H79" s="46">
        <v>5</v>
      </c>
      <c r="I79" s="46">
        <v>9</v>
      </c>
    </row>
    <row r="80" spans="2:9" x14ac:dyDescent="0.25">
      <c r="B80" s="67">
        <v>44411</v>
      </c>
      <c r="C80" s="17" t="s">
        <v>89</v>
      </c>
      <c r="D80" s="17" t="s">
        <v>43</v>
      </c>
      <c r="E80" s="17" t="s">
        <v>163</v>
      </c>
      <c r="F80" s="17" t="s">
        <v>63</v>
      </c>
      <c r="G80" s="17" t="s">
        <v>72</v>
      </c>
      <c r="H80" s="46">
        <v>15</v>
      </c>
      <c r="I80" s="46">
        <v>11</v>
      </c>
    </row>
    <row r="81" spans="2:9" x14ac:dyDescent="0.25">
      <c r="B81" s="67">
        <v>44415</v>
      </c>
      <c r="C81" s="17" t="s">
        <v>88</v>
      </c>
      <c r="D81" s="17" t="s">
        <v>13</v>
      </c>
      <c r="E81" s="17" t="s">
        <v>28</v>
      </c>
      <c r="F81" s="17" t="s">
        <v>63</v>
      </c>
      <c r="G81" s="17" t="s">
        <v>76</v>
      </c>
      <c r="H81" s="46">
        <v>15</v>
      </c>
      <c r="I81" s="46">
        <v>12</v>
      </c>
    </row>
    <row r="82" spans="2:9" x14ac:dyDescent="0.25">
      <c r="B82" s="67">
        <v>44416</v>
      </c>
      <c r="C82" s="17" t="s">
        <v>85</v>
      </c>
      <c r="D82" s="17" t="s">
        <v>15</v>
      </c>
      <c r="E82" s="17" t="s">
        <v>161</v>
      </c>
      <c r="F82" s="17" t="s">
        <v>63</v>
      </c>
      <c r="G82" s="17" t="s">
        <v>78</v>
      </c>
      <c r="H82" s="46">
        <v>25</v>
      </c>
      <c r="I82" s="46">
        <v>3</v>
      </c>
    </row>
    <row r="83" spans="2:9" x14ac:dyDescent="0.25">
      <c r="B83" s="67">
        <v>44422</v>
      </c>
      <c r="C83" s="17" t="s">
        <v>83</v>
      </c>
      <c r="D83" s="17" t="s">
        <v>17</v>
      </c>
      <c r="E83" s="17" t="s">
        <v>27</v>
      </c>
      <c r="F83" s="17" t="s">
        <v>61</v>
      </c>
      <c r="G83" s="17" t="s">
        <v>80</v>
      </c>
      <c r="H83" s="46">
        <v>0</v>
      </c>
      <c r="I83" s="46">
        <v>18</v>
      </c>
    </row>
    <row r="84" spans="2:9" x14ac:dyDescent="0.25">
      <c r="B84" s="67">
        <v>44426</v>
      </c>
      <c r="C84" s="17" t="s">
        <v>82</v>
      </c>
      <c r="D84" s="17" t="s">
        <v>13</v>
      </c>
      <c r="E84" s="17" t="s">
        <v>28</v>
      </c>
      <c r="F84" s="17" t="s">
        <v>63</v>
      </c>
      <c r="G84" s="17" t="s">
        <v>79</v>
      </c>
      <c r="H84" s="46">
        <v>30</v>
      </c>
      <c r="I84" s="46">
        <v>19</v>
      </c>
    </row>
    <row r="85" spans="2:9" x14ac:dyDescent="0.25">
      <c r="B85" s="67">
        <v>44426</v>
      </c>
      <c r="C85" s="17" t="s">
        <v>84</v>
      </c>
      <c r="D85" s="17" t="s">
        <v>13</v>
      </c>
      <c r="E85" s="17" t="s">
        <v>28</v>
      </c>
      <c r="F85" s="17" t="s">
        <v>63</v>
      </c>
      <c r="G85" s="17" t="s">
        <v>81</v>
      </c>
      <c r="H85" s="46">
        <v>25</v>
      </c>
      <c r="I85" s="46">
        <v>13</v>
      </c>
    </row>
    <row r="86" spans="2:9" x14ac:dyDescent="0.25">
      <c r="B86" s="67">
        <v>44427</v>
      </c>
      <c r="C86" s="17" t="s">
        <v>86</v>
      </c>
      <c r="D86" s="17" t="s">
        <v>17</v>
      </c>
      <c r="E86" s="17" t="s">
        <v>27</v>
      </c>
      <c r="F86" s="17" t="s">
        <v>61</v>
      </c>
      <c r="G86" s="17" t="s">
        <v>78</v>
      </c>
      <c r="H86" s="46">
        <v>25</v>
      </c>
      <c r="I86" s="46">
        <v>2</v>
      </c>
    </row>
    <row r="87" spans="2:9" x14ac:dyDescent="0.25">
      <c r="B87" s="67">
        <v>44427</v>
      </c>
      <c r="C87" s="17" t="s">
        <v>89</v>
      </c>
      <c r="D87" s="17" t="s">
        <v>149</v>
      </c>
      <c r="E87" s="17" t="s">
        <v>162</v>
      </c>
      <c r="F87" s="17" t="s">
        <v>67</v>
      </c>
      <c r="G87" s="17" t="s">
        <v>79</v>
      </c>
      <c r="H87" s="46">
        <v>5</v>
      </c>
      <c r="I87" s="46">
        <v>3</v>
      </c>
    </row>
    <row r="88" spans="2:9" x14ac:dyDescent="0.25">
      <c r="B88" s="67">
        <v>44427</v>
      </c>
      <c r="C88" s="17" t="s">
        <v>83</v>
      </c>
      <c r="D88" s="17" t="s">
        <v>17</v>
      </c>
      <c r="E88" s="17" t="s">
        <v>27</v>
      </c>
      <c r="F88" s="17" t="s">
        <v>61</v>
      </c>
      <c r="G88" s="17" t="s">
        <v>76</v>
      </c>
      <c r="H88" s="46">
        <v>5</v>
      </c>
      <c r="I88" s="46">
        <v>7</v>
      </c>
    </row>
    <row r="89" spans="2:9" x14ac:dyDescent="0.25">
      <c r="B89" s="67">
        <v>44429</v>
      </c>
      <c r="C89" s="17" t="s">
        <v>85</v>
      </c>
      <c r="D89" s="17" t="s">
        <v>60</v>
      </c>
      <c r="E89" s="17" t="s">
        <v>161</v>
      </c>
      <c r="F89" s="17" t="s">
        <v>63</v>
      </c>
      <c r="G89" s="17" t="s">
        <v>73</v>
      </c>
      <c r="H89" s="46">
        <v>20</v>
      </c>
      <c r="I89" s="46">
        <v>14</v>
      </c>
    </row>
    <row r="90" spans="2:9" x14ac:dyDescent="0.25">
      <c r="B90" s="67">
        <v>44438</v>
      </c>
      <c r="C90" s="17" t="s">
        <v>88</v>
      </c>
      <c r="D90" s="17" t="s">
        <v>17</v>
      </c>
      <c r="E90" s="17" t="s">
        <v>27</v>
      </c>
      <c r="F90" s="17" t="s">
        <v>61</v>
      </c>
      <c r="G90" s="17" t="s">
        <v>81</v>
      </c>
      <c r="H90" s="46">
        <v>20</v>
      </c>
      <c r="I90" s="46">
        <v>3</v>
      </c>
    </row>
    <row r="91" spans="2:9" x14ac:dyDescent="0.25">
      <c r="B91" s="67">
        <v>44441</v>
      </c>
      <c r="C91" s="17" t="s">
        <v>83</v>
      </c>
      <c r="D91" s="17" t="s">
        <v>17</v>
      </c>
      <c r="E91" s="17" t="s">
        <v>27</v>
      </c>
      <c r="F91" s="17" t="s">
        <v>61</v>
      </c>
      <c r="G91" s="17" t="s">
        <v>76</v>
      </c>
      <c r="H91" s="46">
        <v>10</v>
      </c>
      <c r="I91" s="46">
        <v>11</v>
      </c>
    </row>
    <row r="92" spans="2:9" x14ac:dyDescent="0.25">
      <c r="B92" s="67">
        <v>44444</v>
      </c>
      <c r="C92" s="17" t="s">
        <v>84</v>
      </c>
      <c r="D92" s="17" t="s">
        <v>149</v>
      </c>
      <c r="E92" s="17" t="s">
        <v>162</v>
      </c>
      <c r="F92" s="17" t="s">
        <v>67</v>
      </c>
      <c r="G92" s="17" t="s">
        <v>73</v>
      </c>
      <c r="H92" s="46">
        <v>25</v>
      </c>
      <c r="I92" s="46">
        <v>4</v>
      </c>
    </row>
    <row r="93" spans="2:9" x14ac:dyDescent="0.25">
      <c r="B93" s="67">
        <v>44444</v>
      </c>
      <c r="C93" s="17" t="s">
        <v>86</v>
      </c>
      <c r="D93" s="17" t="s">
        <v>64</v>
      </c>
      <c r="E93" s="17" t="s">
        <v>164</v>
      </c>
      <c r="F93" s="17" t="s">
        <v>65</v>
      </c>
      <c r="G93" s="17" t="s">
        <v>72</v>
      </c>
      <c r="H93" s="46">
        <v>25</v>
      </c>
      <c r="I93" s="46">
        <v>5</v>
      </c>
    </row>
    <row r="94" spans="2:9" x14ac:dyDescent="0.25">
      <c r="B94" s="67">
        <v>44453</v>
      </c>
      <c r="C94" s="17" t="s">
        <v>85</v>
      </c>
      <c r="D94" s="17" t="s">
        <v>17</v>
      </c>
      <c r="E94" s="17" t="s">
        <v>27</v>
      </c>
      <c r="F94" s="17" t="s">
        <v>61</v>
      </c>
      <c r="G94" s="17" t="s">
        <v>74</v>
      </c>
      <c r="H94" s="46">
        <v>5</v>
      </c>
      <c r="I94" s="46">
        <v>8</v>
      </c>
    </row>
    <row r="95" spans="2:9" x14ac:dyDescent="0.25">
      <c r="B95" s="67">
        <v>44457</v>
      </c>
      <c r="C95" s="17" t="s">
        <v>89</v>
      </c>
      <c r="D95" s="17" t="s">
        <v>43</v>
      </c>
      <c r="E95" s="17" t="s">
        <v>163</v>
      </c>
      <c r="F95" s="17" t="s">
        <v>63</v>
      </c>
      <c r="G95" s="17" t="s">
        <v>81</v>
      </c>
      <c r="H95" s="46">
        <v>15</v>
      </c>
      <c r="I95" s="46">
        <v>6</v>
      </c>
    </row>
    <row r="96" spans="2:9" x14ac:dyDescent="0.25">
      <c r="B96" s="67">
        <v>44462</v>
      </c>
      <c r="C96" s="17" t="s">
        <v>89</v>
      </c>
      <c r="D96" s="17" t="s">
        <v>148</v>
      </c>
      <c r="E96" s="17" t="s">
        <v>162</v>
      </c>
      <c r="F96" s="17" t="s">
        <v>67</v>
      </c>
      <c r="G96" s="17" t="s">
        <v>78</v>
      </c>
      <c r="H96" s="46">
        <v>25</v>
      </c>
      <c r="I96" s="46">
        <v>14</v>
      </c>
    </row>
    <row r="97" spans="2:9" x14ac:dyDescent="0.25">
      <c r="B97" s="67">
        <v>44463</v>
      </c>
      <c r="C97" s="17" t="s">
        <v>84</v>
      </c>
      <c r="D97" s="17" t="s">
        <v>15</v>
      </c>
      <c r="E97" s="17" t="s">
        <v>161</v>
      </c>
      <c r="F97" s="17" t="s">
        <v>63</v>
      </c>
      <c r="G97" s="17" t="s">
        <v>77</v>
      </c>
      <c r="H97" s="46">
        <v>25</v>
      </c>
      <c r="I97" s="46">
        <v>16</v>
      </c>
    </row>
    <row r="98" spans="2:9" x14ac:dyDescent="0.25">
      <c r="B98" s="67">
        <v>44463</v>
      </c>
      <c r="C98" s="17" t="s">
        <v>82</v>
      </c>
      <c r="D98" s="17" t="s">
        <v>68</v>
      </c>
      <c r="E98" s="17" t="s">
        <v>162</v>
      </c>
      <c r="F98" s="17" t="s">
        <v>67</v>
      </c>
      <c r="G98" s="17" t="s">
        <v>73</v>
      </c>
      <c r="H98" s="46">
        <v>5</v>
      </c>
      <c r="I98" s="46">
        <v>10</v>
      </c>
    </row>
    <row r="99" spans="2:9" x14ac:dyDescent="0.25">
      <c r="B99" s="67">
        <v>44465</v>
      </c>
      <c r="C99" s="17" t="s">
        <v>85</v>
      </c>
      <c r="D99" s="17" t="s">
        <v>149</v>
      </c>
      <c r="E99" s="17" t="s">
        <v>162</v>
      </c>
      <c r="F99" s="17" t="s">
        <v>67</v>
      </c>
      <c r="G99" s="17" t="s">
        <v>74</v>
      </c>
      <c r="H99" s="46">
        <v>5</v>
      </c>
      <c r="I99" s="46">
        <v>10</v>
      </c>
    </row>
    <row r="100" spans="2:9" x14ac:dyDescent="0.25">
      <c r="B100" s="67">
        <v>44466</v>
      </c>
      <c r="C100" s="17" t="s">
        <v>87</v>
      </c>
      <c r="D100" s="17" t="s">
        <v>17</v>
      </c>
      <c r="E100" s="17" t="s">
        <v>27</v>
      </c>
      <c r="F100" s="17" t="s">
        <v>61</v>
      </c>
      <c r="G100" s="17" t="s">
        <v>81</v>
      </c>
      <c r="H100" s="46">
        <v>20</v>
      </c>
      <c r="I100" s="46">
        <v>20</v>
      </c>
    </row>
    <row r="101" spans="2:9" x14ac:dyDescent="0.25">
      <c r="B101" s="67">
        <v>44468</v>
      </c>
      <c r="C101" s="17" t="s">
        <v>82</v>
      </c>
      <c r="D101" s="17" t="s">
        <v>149</v>
      </c>
      <c r="E101" s="17" t="s">
        <v>162</v>
      </c>
      <c r="F101" s="17" t="s">
        <v>67</v>
      </c>
      <c r="G101" s="17" t="s">
        <v>76</v>
      </c>
      <c r="H101" s="46">
        <v>10</v>
      </c>
      <c r="I101" s="46">
        <v>4</v>
      </c>
    </row>
    <row r="102" spans="2:9" x14ac:dyDescent="0.25">
      <c r="B102" s="67">
        <v>44471</v>
      </c>
      <c r="C102" s="17" t="s">
        <v>85</v>
      </c>
      <c r="D102" s="17" t="s">
        <v>60</v>
      </c>
      <c r="E102" s="17" t="s">
        <v>161</v>
      </c>
      <c r="F102" s="17" t="s">
        <v>63</v>
      </c>
      <c r="G102" s="17" t="s">
        <v>73</v>
      </c>
      <c r="H102" s="46">
        <v>25</v>
      </c>
      <c r="I102" s="46">
        <v>5</v>
      </c>
    </row>
    <row r="103" spans="2:9" x14ac:dyDescent="0.25">
      <c r="B103" s="67">
        <v>44473</v>
      </c>
      <c r="C103" s="17" t="s">
        <v>85</v>
      </c>
      <c r="D103" s="17" t="s">
        <v>13</v>
      </c>
      <c r="E103" s="17" t="s">
        <v>28</v>
      </c>
      <c r="F103" s="17" t="s">
        <v>63</v>
      </c>
      <c r="G103" s="17" t="s">
        <v>72</v>
      </c>
      <c r="H103" s="46">
        <v>15</v>
      </c>
      <c r="I103" s="46">
        <v>13</v>
      </c>
    </row>
    <row r="104" spans="2:9" x14ac:dyDescent="0.25">
      <c r="B104" s="67">
        <v>44475</v>
      </c>
      <c r="C104" s="17" t="s">
        <v>84</v>
      </c>
      <c r="D104" s="17" t="s">
        <v>59</v>
      </c>
      <c r="E104" s="17" t="s">
        <v>30</v>
      </c>
      <c r="F104" s="17" t="s">
        <v>62</v>
      </c>
      <c r="G104" s="17" t="s">
        <v>72</v>
      </c>
      <c r="H104" s="46">
        <v>15</v>
      </c>
      <c r="I104" s="46">
        <v>7</v>
      </c>
    </row>
    <row r="105" spans="2:9" x14ac:dyDescent="0.25">
      <c r="B105" s="67">
        <v>44484</v>
      </c>
      <c r="C105" s="17" t="s">
        <v>86</v>
      </c>
      <c r="D105" s="17" t="s">
        <v>13</v>
      </c>
      <c r="E105" s="17" t="s">
        <v>28</v>
      </c>
      <c r="F105" s="17" t="s">
        <v>63</v>
      </c>
      <c r="G105" s="17" t="s">
        <v>78</v>
      </c>
      <c r="H105" s="46">
        <v>30</v>
      </c>
      <c r="I105" s="46">
        <v>11</v>
      </c>
    </row>
    <row r="106" spans="2:9" x14ac:dyDescent="0.25">
      <c r="B106" s="67">
        <v>44488</v>
      </c>
      <c r="C106" s="17" t="s">
        <v>83</v>
      </c>
      <c r="D106" s="17" t="s">
        <v>148</v>
      </c>
      <c r="E106" s="17" t="s">
        <v>162</v>
      </c>
      <c r="F106" s="17" t="s">
        <v>67</v>
      </c>
      <c r="G106" s="17" t="s">
        <v>77</v>
      </c>
      <c r="H106" s="46">
        <v>20</v>
      </c>
      <c r="I106" s="46">
        <v>14</v>
      </c>
    </row>
    <row r="107" spans="2:9" x14ac:dyDescent="0.25">
      <c r="B107" s="67">
        <v>44492</v>
      </c>
      <c r="C107" s="17" t="s">
        <v>84</v>
      </c>
      <c r="D107" s="17" t="s">
        <v>60</v>
      </c>
      <c r="E107" s="17" t="s">
        <v>161</v>
      </c>
      <c r="F107" s="17" t="s">
        <v>63</v>
      </c>
      <c r="G107" s="17" t="s">
        <v>73</v>
      </c>
      <c r="H107" s="46">
        <v>20</v>
      </c>
      <c r="I107" s="46">
        <v>2</v>
      </c>
    </row>
    <row r="108" spans="2:9" x14ac:dyDescent="0.25">
      <c r="B108" s="67">
        <v>44493</v>
      </c>
      <c r="C108" s="17" t="s">
        <v>85</v>
      </c>
      <c r="D108" s="17" t="s">
        <v>71</v>
      </c>
      <c r="E108" s="17" t="s">
        <v>162</v>
      </c>
      <c r="F108" s="17" t="s">
        <v>67</v>
      </c>
      <c r="G108" s="17" t="s">
        <v>78</v>
      </c>
      <c r="H108" s="46">
        <v>30</v>
      </c>
      <c r="I108" s="46">
        <v>20</v>
      </c>
    </row>
    <row r="109" spans="2:9" x14ac:dyDescent="0.25">
      <c r="B109" s="67">
        <v>44498</v>
      </c>
      <c r="C109" s="17" t="s">
        <v>84</v>
      </c>
      <c r="D109" s="17" t="s">
        <v>17</v>
      </c>
      <c r="E109" s="17" t="s">
        <v>27</v>
      </c>
      <c r="F109" s="17" t="s">
        <v>61</v>
      </c>
      <c r="G109" s="17" t="s">
        <v>77</v>
      </c>
      <c r="H109" s="46">
        <v>15</v>
      </c>
      <c r="I109" s="46">
        <v>16</v>
      </c>
    </row>
    <row r="110" spans="2:9" x14ac:dyDescent="0.25">
      <c r="B110" s="67">
        <v>44499</v>
      </c>
      <c r="C110" s="17" t="s">
        <v>84</v>
      </c>
      <c r="D110" s="17" t="s">
        <v>13</v>
      </c>
      <c r="E110" s="17" t="s">
        <v>28</v>
      </c>
      <c r="F110" s="17" t="s">
        <v>63</v>
      </c>
      <c r="G110" s="17" t="s">
        <v>79</v>
      </c>
      <c r="H110" s="46">
        <v>10</v>
      </c>
      <c r="I110" s="46">
        <v>10</v>
      </c>
    </row>
    <row r="111" spans="2:9" x14ac:dyDescent="0.25">
      <c r="B111" s="67">
        <v>44504</v>
      </c>
      <c r="C111" s="17" t="s">
        <v>83</v>
      </c>
      <c r="D111" s="17" t="s">
        <v>60</v>
      </c>
      <c r="E111" s="17" t="s">
        <v>161</v>
      </c>
      <c r="F111" s="17" t="s">
        <v>63</v>
      </c>
      <c r="G111" s="17" t="s">
        <v>78</v>
      </c>
      <c r="H111" s="46">
        <v>30</v>
      </c>
      <c r="I111" s="46">
        <v>17</v>
      </c>
    </row>
    <row r="112" spans="2:9" x14ac:dyDescent="0.25">
      <c r="B112" s="67">
        <v>44507</v>
      </c>
      <c r="C112" s="17" t="s">
        <v>87</v>
      </c>
      <c r="D112" s="17" t="s">
        <v>13</v>
      </c>
      <c r="E112" s="17" t="s">
        <v>28</v>
      </c>
      <c r="F112" s="17" t="s">
        <v>63</v>
      </c>
      <c r="G112" s="17" t="s">
        <v>74</v>
      </c>
      <c r="H112" s="46">
        <v>5</v>
      </c>
      <c r="I112" s="46">
        <v>16</v>
      </c>
    </row>
    <row r="113" spans="2:9" x14ac:dyDescent="0.25">
      <c r="B113" s="67">
        <v>44511</v>
      </c>
      <c r="C113" s="17" t="s">
        <v>83</v>
      </c>
      <c r="D113" s="17" t="s">
        <v>17</v>
      </c>
      <c r="E113" s="17" t="s">
        <v>27</v>
      </c>
      <c r="F113" s="17" t="s">
        <v>61</v>
      </c>
      <c r="G113" s="17" t="s">
        <v>77</v>
      </c>
      <c r="H113" s="46">
        <v>15</v>
      </c>
      <c r="I113" s="46">
        <v>13</v>
      </c>
    </row>
    <row r="114" spans="2:9" x14ac:dyDescent="0.25">
      <c r="B114" s="67">
        <v>44511</v>
      </c>
      <c r="C114" s="17" t="s">
        <v>85</v>
      </c>
      <c r="D114" s="17" t="s">
        <v>17</v>
      </c>
      <c r="E114" s="17" t="s">
        <v>27</v>
      </c>
      <c r="F114" s="17" t="s">
        <v>61</v>
      </c>
      <c r="G114" s="17" t="s">
        <v>73</v>
      </c>
      <c r="H114" s="46">
        <v>15</v>
      </c>
      <c r="I114" s="46">
        <v>16</v>
      </c>
    </row>
    <row r="115" spans="2:9" x14ac:dyDescent="0.25">
      <c r="B115" s="67">
        <v>44512</v>
      </c>
      <c r="C115" s="17" t="s">
        <v>89</v>
      </c>
      <c r="D115" s="17" t="s">
        <v>17</v>
      </c>
      <c r="E115" s="17" t="s">
        <v>27</v>
      </c>
      <c r="F115" s="17" t="s">
        <v>61</v>
      </c>
      <c r="G115" s="17" t="s">
        <v>78</v>
      </c>
      <c r="H115" s="46">
        <v>5</v>
      </c>
      <c r="I115" s="46">
        <v>14</v>
      </c>
    </row>
    <row r="116" spans="2:9" x14ac:dyDescent="0.25">
      <c r="B116" s="67">
        <v>44514</v>
      </c>
      <c r="C116" s="17" t="s">
        <v>84</v>
      </c>
      <c r="D116" s="17" t="s">
        <v>64</v>
      </c>
      <c r="E116" s="17" t="s">
        <v>164</v>
      </c>
      <c r="F116" s="17" t="s">
        <v>65</v>
      </c>
      <c r="G116" s="17" t="s">
        <v>72</v>
      </c>
      <c r="H116" s="46">
        <v>25</v>
      </c>
      <c r="I116" s="46">
        <v>19</v>
      </c>
    </row>
    <row r="117" spans="2:9" x14ac:dyDescent="0.25">
      <c r="B117" s="67">
        <v>44517</v>
      </c>
      <c r="C117" s="17" t="s">
        <v>89</v>
      </c>
      <c r="D117" s="17" t="s">
        <v>17</v>
      </c>
      <c r="E117" s="17" t="s">
        <v>27</v>
      </c>
      <c r="F117" s="17" t="s">
        <v>61</v>
      </c>
      <c r="G117" s="17" t="s">
        <v>80</v>
      </c>
      <c r="H117" s="46">
        <v>5</v>
      </c>
      <c r="I117" s="46">
        <v>13</v>
      </c>
    </row>
    <row r="118" spans="2:9" x14ac:dyDescent="0.25">
      <c r="B118" s="67">
        <v>44522</v>
      </c>
      <c r="C118" s="17" t="s">
        <v>86</v>
      </c>
      <c r="D118" s="17" t="s">
        <v>64</v>
      </c>
      <c r="E118" s="17" t="s">
        <v>164</v>
      </c>
      <c r="F118" s="17" t="s">
        <v>65</v>
      </c>
      <c r="G118" s="17" t="s">
        <v>73</v>
      </c>
      <c r="H118" s="46">
        <v>20</v>
      </c>
      <c r="I118" s="46">
        <v>18</v>
      </c>
    </row>
    <row r="119" spans="2:9" x14ac:dyDescent="0.25">
      <c r="B119" s="67">
        <v>44523</v>
      </c>
      <c r="C119" s="17" t="s">
        <v>84</v>
      </c>
      <c r="D119" s="17" t="s">
        <v>149</v>
      </c>
      <c r="E119" s="17" t="s">
        <v>162</v>
      </c>
      <c r="F119" s="17" t="s">
        <v>67</v>
      </c>
      <c r="G119" s="17" t="s">
        <v>81</v>
      </c>
      <c r="H119" s="46">
        <v>15</v>
      </c>
      <c r="I119" s="46">
        <v>12</v>
      </c>
    </row>
    <row r="120" spans="2:9" x14ac:dyDescent="0.25">
      <c r="B120" s="67">
        <v>44526</v>
      </c>
      <c r="C120" s="17" t="s">
        <v>88</v>
      </c>
      <c r="D120" s="17" t="s">
        <v>13</v>
      </c>
      <c r="E120" s="17" t="s">
        <v>28</v>
      </c>
      <c r="F120" s="17" t="s">
        <v>63</v>
      </c>
      <c r="G120" s="17" t="s">
        <v>76</v>
      </c>
      <c r="H120" s="46">
        <v>30</v>
      </c>
      <c r="I120" s="46">
        <v>7</v>
      </c>
    </row>
    <row r="121" spans="2:9" x14ac:dyDescent="0.25">
      <c r="B121" s="67">
        <v>44541</v>
      </c>
      <c r="C121" s="17" t="s">
        <v>84</v>
      </c>
      <c r="D121" s="17" t="s">
        <v>68</v>
      </c>
      <c r="E121" s="17" t="s">
        <v>162</v>
      </c>
      <c r="F121" s="17" t="s">
        <v>67</v>
      </c>
      <c r="G121" s="17" t="s">
        <v>80</v>
      </c>
      <c r="H121" s="46">
        <v>15</v>
      </c>
      <c r="I121" s="46">
        <v>4</v>
      </c>
    </row>
    <row r="122" spans="2:9" x14ac:dyDescent="0.25">
      <c r="B122" s="67">
        <v>44541</v>
      </c>
      <c r="C122" s="17" t="s">
        <v>88</v>
      </c>
      <c r="D122" s="17" t="s">
        <v>71</v>
      </c>
      <c r="E122" s="17" t="s">
        <v>162</v>
      </c>
      <c r="F122" s="17" t="s">
        <v>67</v>
      </c>
      <c r="G122" s="17" t="s">
        <v>73</v>
      </c>
      <c r="H122" s="46">
        <v>10</v>
      </c>
      <c r="I122" s="46">
        <v>5</v>
      </c>
    </row>
    <row r="123" spans="2:9" x14ac:dyDescent="0.25">
      <c r="B123" s="67">
        <v>44545</v>
      </c>
      <c r="C123" s="17" t="s">
        <v>85</v>
      </c>
      <c r="D123" s="17" t="s">
        <v>43</v>
      </c>
      <c r="E123" s="17" t="s">
        <v>163</v>
      </c>
      <c r="F123" s="17" t="s">
        <v>63</v>
      </c>
      <c r="G123" s="17" t="s">
        <v>79</v>
      </c>
      <c r="H123" s="46">
        <v>25</v>
      </c>
      <c r="I123" s="46">
        <v>4</v>
      </c>
    </row>
    <row r="124" spans="2:9" x14ac:dyDescent="0.25">
      <c r="B124" s="67">
        <v>44547</v>
      </c>
      <c r="C124" s="17" t="s">
        <v>89</v>
      </c>
      <c r="D124" s="17" t="s">
        <v>43</v>
      </c>
      <c r="E124" s="17" t="s">
        <v>163</v>
      </c>
      <c r="F124" s="17" t="s">
        <v>63</v>
      </c>
      <c r="G124" s="17" t="s">
        <v>76</v>
      </c>
      <c r="H124" s="46">
        <v>20</v>
      </c>
      <c r="I124" s="46">
        <v>14</v>
      </c>
    </row>
    <row r="125" spans="2:9" x14ac:dyDescent="0.25">
      <c r="B125" s="67">
        <v>44549</v>
      </c>
      <c r="C125" s="17" t="s">
        <v>83</v>
      </c>
      <c r="D125" s="17" t="s">
        <v>68</v>
      </c>
      <c r="E125" s="17" t="s">
        <v>162</v>
      </c>
      <c r="F125" s="17" t="s">
        <v>67</v>
      </c>
      <c r="G125" s="17" t="s">
        <v>77</v>
      </c>
      <c r="H125" s="46">
        <v>10</v>
      </c>
      <c r="I125" s="46">
        <v>18</v>
      </c>
    </row>
    <row r="126" spans="2:9" x14ac:dyDescent="0.25">
      <c r="B126" s="67">
        <v>44556</v>
      </c>
      <c r="C126" s="17" t="s">
        <v>84</v>
      </c>
      <c r="D126" s="17" t="s">
        <v>17</v>
      </c>
      <c r="E126" s="17" t="s">
        <v>27</v>
      </c>
      <c r="F126" s="17" t="s">
        <v>61</v>
      </c>
      <c r="G126" s="17" t="s">
        <v>73</v>
      </c>
      <c r="H126" s="46">
        <v>25</v>
      </c>
      <c r="I126" s="46">
        <v>5</v>
      </c>
    </row>
    <row r="127" spans="2:9" x14ac:dyDescent="0.25">
      <c r="B127" s="67">
        <v>44556</v>
      </c>
      <c r="C127" s="17" t="s">
        <v>82</v>
      </c>
      <c r="D127" s="17" t="s">
        <v>17</v>
      </c>
      <c r="E127" s="17" t="s">
        <v>27</v>
      </c>
      <c r="F127" s="17" t="s">
        <v>61</v>
      </c>
      <c r="G127" s="17" t="s">
        <v>78</v>
      </c>
      <c r="H127" s="46">
        <v>30</v>
      </c>
      <c r="I127" s="46">
        <v>16</v>
      </c>
    </row>
    <row r="128" spans="2:9" x14ac:dyDescent="0.25">
      <c r="B128" s="67">
        <v>44556</v>
      </c>
      <c r="C128" s="17" t="s">
        <v>82</v>
      </c>
      <c r="D128" s="17" t="s">
        <v>149</v>
      </c>
      <c r="E128" s="17" t="s">
        <v>162</v>
      </c>
      <c r="F128" s="17" t="s">
        <v>67</v>
      </c>
      <c r="G128" s="17" t="s">
        <v>79</v>
      </c>
      <c r="H128" s="46">
        <v>10</v>
      </c>
      <c r="I128" s="46">
        <v>4</v>
      </c>
    </row>
    <row r="129" spans="2:9" x14ac:dyDescent="0.25">
      <c r="B129" s="67">
        <v>44558</v>
      </c>
      <c r="C129" s="17" t="s">
        <v>88</v>
      </c>
      <c r="D129" s="17" t="s">
        <v>15</v>
      </c>
      <c r="E129" s="17" t="s">
        <v>161</v>
      </c>
      <c r="F129" s="17" t="s">
        <v>63</v>
      </c>
      <c r="G129" s="17" t="s">
        <v>75</v>
      </c>
      <c r="H129" s="46">
        <v>10</v>
      </c>
      <c r="I129" s="46">
        <v>16</v>
      </c>
    </row>
    <row r="130" spans="2:9" x14ac:dyDescent="0.25">
      <c r="B130" s="67">
        <v>44561</v>
      </c>
      <c r="C130" s="17" t="s">
        <v>85</v>
      </c>
      <c r="D130" s="17" t="s">
        <v>69</v>
      </c>
      <c r="E130" s="17" t="s">
        <v>162</v>
      </c>
      <c r="F130" s="17" t="s">
        <v>67</v>
      </c>
      <c r="G130" s="17" t="s">
        <v>81</v>
      </c>
      <c r="H130" s="46">
        <v>10</v>
      </c>
      <c r="I130" s="46">
        <v>7</v>
      </c>
    </row>
    <row r="131" spans="2:9" x14ac:dyDescent="0.25">
      <c r="B131" s="67">
        <v>44566</v>
      </c>
      <c r="C131" s="17" t="s">
        <v>85</v>
      </c>
      <c r="D131" s="17" t="s">
        <v>13</v>
      </c>
      <c r="E131" s="17" t="s">
        <v>28</v>
      </c>
      <c r="F131" s="17" t="s">
        <v>63</v>
      </c>
      <c r="G131" s="17" t="s">
        <v>75</v>
      </c>
      <c r="H131" s="46">
        <v>5</v>
      </c>
      <c r="I131" s="46">
        <v>3</v>
      </c>
    </row>
    <row r="132" spans="2:9" x14ac:dyDescent="0.25">
      <c r="B132" s="67">
        <v>44567</v>
      </c>
      <c r="C132" s="17" t="s">
        <v>84</v>
      </c>
      <c r="D132" s="17" t="s">
        <v>70</v>
      </c>
      <c r="E132" s="17" t="s">
        <v>162</v>
      </c>
      <c r="F132" s="17" t="s">
        <v>67</v>
      </c>
      <c r="G132" s="17" t="s">
        <v>74</v>
      </c>
      <c r="H132" s="46">
        <v>15</v>
      </c>
      <c r="I132" s="46">
        <v>13</v>
      </c>
    </row>
    <row r="133" spans="2:9" x14ac:dyDescent="0.25">
      <c r="B133" s="67">
        <v>44569</v>
      </c>
      <c r="C133" s="17" t="s">
        <v>87</v>
      </c>
      <c r="D133" s="17" t="s">
        <v>17</v>
      </c>
      <c r="E133" s="17" t="s">
        <v>27</v>
      </c>
      <c r="F133" s="17" t="s">
        <v>61</v>
      </c>
      <c r="G133" s="17" t="s">
        <v>73</v>
      </c>
      <c r="H133" s="46">
        <v>10</v>
      </c>
      <c r="I133" s="46">
        <v>13</v>
      </c>
    </row>
    <row r="134" spans="2:9" x14ac:dyDescent="0.25">
      <c r="B134" s="67">
        <v>44573</v>
      </c>
      <c r="C134" s="17" t="s">
        <v>83</v>
      </c>
      <c r="D134" s="17" t="s">
        <v>68</v>
      </c>
      <c r="E134" s="17" t="s">
        <v>162</v>
      </c>
      <c r="F134" s="17" t="s">
        <v>67</v>
      </c>
      <c r="G134" s="17" t="s">
        <v>78</v>
      </c>
      <c r="H134" s="46">
        <v>20</v>
      </c>
      <c r="I134" s="46">
        <v>20</v>
      </c>
    </row>
    <row r="135" spans="2:9" x14ac:dyDescent="0.25">
      <c r="B135" s="67">
        <v>44580</v>
      </c>
      <c r="C135" s="17" t="s">
        <v>88</v>
      </c>
      <c r="D135" s="17" t="s">
        <v>64</v>
      </c>
      <c r="E135" s="17" t="s">
        <v>164</v>
      </c>
      <c r="F135" s="17" t="s">
        <v>65</v>
      </c>
      <c r="G135" s="17" t="s">
        <v>80</v>
      </c>
      <c r="H135" s="46">
        <v>5</v>
      </c>
      <c r="I135" s="46">
        <v>6</v>
      </c>
    </row>
    <row r="136" spans="2:9" x14ac:dyDescent="0.25">
      <c r="B136" s="67">
        <v>44580</v>
      </c>
      <c r="C136" s="17" t="s">
        <v>86</v>
      </c>
      <c r="D136" s="17" t="s">
        <v>43</v>
      </c>
      <c r="E136" s="17" t="s">
        <v>163</v>
      </c>
      <c r="F136" s="17" t="s">
        <v>63</v>
      </c>
      <c r="G136" s="17" t="s">
        <v>76</v>
      </c>
      <c r="H136" s="46">
        <v>20</v>
      </c>
      <c r="I136" s="46">
        <v>18</v>
      </c>
    </row>
    <row r="137" spans="2:9" x14ac:dyDescent="0.25">
      <c r="B137" s="67">
        <v>44586</v>
      </c>
      <c r="C137" s="17" t="s">
        <v>85</v>
      </c>
      <c r="D137" s="17" t="s">
        <v>70</v>
      </c>
      <c r="E137" s="17" t="s">
        <v>162</v>
      </c>
      <c r="F137" s="17" t="s">
        <v>67</v>
      </c>
      <c r="G137" s="17" t="s">
        <v>72</v>
      </c>
      <c r="H137" s="46">
        <v>5</v>
      </c>
      <c r="I137" s="46">
        <v>7</v>
      </c>
    </row>
    <row r="138" spans="2:9" x14ac:dyDescent="0.25">
      <c r="B138" s="67">
        <v>44588</v>
      </c>
      <c r="C138" s="17" t="s">
        <v>88</v>
      </c>
      <c r="D138" s="17" t="s">
        <v>59</v>
      </c>
      <c r="E138" s="17" t="s">
        <v>30</v>
      </c>
      <c r="F138" s="17" t="s">
        <v>62</v>
      </c>
      <c r="G138" s="17" t="s">
        <v>80</v>
      </c>
      <c r="H138" s="46">
        <v>10</v>
      </c>
      <c r="I138" s="46">
        <v>18</v>
      </c>
    </row>
    <row r="139" spans="2:9" x14ac:dyDescent="0.25">
      <c r="B139" s="67">
        <v>44590</v>
      </c>
      <c r="C139" s="17" t="s">
        <v>83</v>
      </c>
      <c r="D139" s="17" t="s">
        <v>148</v>
      </c>
      <c r="E139" s="17" t="s">
        <v>162</v>
      </c>
      <c r="F139" s="17" t="s">
        <v>67</v>
      </c>
      <c r="G139" s="17" t="s">
        <v>77</v>
      </c>
      <c r="H139" s="46">
        <v>5</v>
      </c>
      <c r="I139" s="46">
        <v>5</v>
      </c>
    </row>
    <row r="140" spans="2:9" x14ac:dyDescent="0.25">
      <c r="B140" s="67">
        <v>44591</v>
      </c>
      <c r="C140" s="17" t="s">
        <v>83</v>
      </c>
      <c r="D140" s="17" t="s">
        <v>68</v>
      </c>
      <c r="E140" s="17" t="s">
        <v>162</v>
      </c>
      <c r="F140" s="17" t="s">
        <v>67</v>
      </c>
      <c r="G140" s="17" t="s">
        <v>81</v>
      </c>
      <c r="H140" s="46">
        <v>5</v>
      </c>
      <c r="I140" s="46">
        <v>7</v>
      </c>
    </row>
    <row r="141" spans="2:9" x14ac:dyDescent="0.25">
      <c r="B141" s="67">
        <v>44593</v>
      </c>
      <c r="C141" s="17" t="s">
        <v>83</v>
      </c>
      <c r="D141" s="17" t="s">
        <v>68</v>
      </c>
      <c r="E141" s="17" t="s">
        <v>162</v>
      </c>
      <c r="F141" s="17" t="s">
        <v>67</v>
      </c>
      <c r="G141" s="17" t="s">
        <v>76</v>
      </c>
      <c r="H141" s="46">
        <v>5</v>
      </c>
      <c r="I141" s="46">
        <v>16</v>
      </c>
    </row>
    <row r="142" spans="2:9" x14ac:dyDescent="0.25">
      <c r="B142" s="67">
        <v>44595</v>
      </c>
      <c r="C142" s="17" t="s">
        <v>82</v>
      </c>
      <c r="D142" s="17" t="s">
        <v>60</v>
      </c>
      <c r="E142" s="17" t="s">
        <v>161</v>
      </c>
      <c r="F142" s="17" t="s">
        <v>63</v>
      </c>
      <c r="G142" s="17" t="s">
        <v>79</v>
      </c>
      <c r="H142" s="46">
        <v>15</v>
      </c>
      <c r="I142" s="46">
        <v>9</v>
      </c>
    </row>
    <row r="143" spans="2:9" x14ac:dyDescent="0.25">
      <c r="B143" s="67">
        <v>44596</v>
      </c>
      <c r="C143" s="17" t="s">
        <v>89</v>
      </c>
      <c r="D143" s="17" t="s">
        <v>17</v>
      </c>
      <c r="E143" s="17" t="s">
        <v>27</v>
      </c>
      <c r="F143" s="17" t="s">
        <v>61</v>
      </c>
      <c r="G143" s="17" t="s">
        <v>76</v>
      </c>
      <c r="H143" s="46">
        <v>25</v>
      </c>
      <c r="I143" s="46">
        <v>20</v>
      </c>
    </row>
    <row r="144" spans="2:9" x14ac:dyDescent="0.25">
      <c r="B144" s="67">
        <v>44597</v>
      </c>
      <c r="C144" s="17" t="s">
        <v>89</v>
      </c>
      <c r="D144" s="17" t="s">
        <v>149</v>
      </c>
      <c r="E144" s="17" t="s">
        <v>162</v>
      </c>
      <c r="F144" s="17" t="s">
        <v>67</v>
      </c>
      <c r="G144" s="17" t="s">
        <v>78</v>
      </c>
      <c r="H144" s="46">
        <v>15</v>
      </c>
      <c r="I144" s="46">
        <v>6</v>
      </c>
    </row>
    <row r="145" spans="2:9" x14ac:dyDescent="0.25">
      <c r="B145" s="67">
        <v>44598</v>
      </c>
      <c r="C145" s="17" t="s">
        <v>82</v>
      </c>
      <c r="D145" s="17" t="s">
        <v>17</v>
      </c>
      <c r="E145" s="17" t="s">
        <v>27</v>
      </c>
      <c r="F145" s="17" t="s">
        <v>61</v>
      </c>
      <c r="G145" s="17" t="s">
        <v>74</v>
      </c>
      <c r="H145" s="46">
        <v>10</v>
      </c>
      <c r="I145" s="46">
        <v>13</v>
      </c>
    </row>
    <row r="146" spans="2:9" x14ac:dyDescent="0.25">
      <c r="B146" s="67">
        <v>44603</v>
      </c>
      <c r="C146" s="17" t="s">
        <v>89</v>
      </c>
      <c r="D146" s="17" t="s">
        <v>64</v>
      </c>
      <c r="E146" s="17" t="s">
        <v>164</v>
      </c>
      <c r="F146" s="17" t="s">
        <v>65</v>
      </c>
      <c r="G146" s="17" t="s">
        <v>81</v>
      </c>
      <c r="H146" s="46">
        <v>5</v>
      </c>
      <c r="I146" s="46">
        <v>2</v>
      </c>
    </row>
    <row r="147" spans="2:9" x14ac:dyDescent="0.25">
      <c r="B147" s="67">
        <v>44604</v>
      </c>
      <c r="C147" s="17" t="s">
        <v>85</v>
      </c>
      <c r="D147" s="17" t="s">
        <v>15</v>
      </c>
      <c r="E147" s="17" t="s">
        <v>161</v>
      </c>
      <c r="F147" s="17" t="s">
        <v>63</v>
      </c>
      <c r="G147" s="17" t="s">
        <v>78</v>
      </c>
      <c r="H147" s="46">
        <v>30</v>
      </c>
      <c r="I147" s="46">
        <v>9</v>
      </c>
    </row>
    <row r="148" spans="2:9" x14ac:dyDescent="0.25">
      <c r="B148" s="67">
        <v>44605</v>
      </c>
      <c r="C148" s="17" t="s">
        <v>84</v>
      </c>
      <c r="D148" s="17" t="s">
        <v>17</v>
      </c>
      <c r="E148" s="17" t="s">
        <v>27</v>
      </c>
      <c r="F148" s="17" t="s">
        <v>61</v>
      </c>
      <c r="G148" s="17" t="s">
        <v>76</v>
      </c>
      <c r="H148" s="46">
        <v>10</v>
      </c>
      <c r="I148" s="46">
        <v>14</v>
      </c>
    </row>
    <row r="149" spans="2:9" x14ac:dyDescent="0.25">
      <c r="B149" s="67">
        <v>44605</v>
      </c>
      <c r="C149" s="17" t="s">
        <v>83</v>
      </c>
      <c r="D149" s="17" t="s">
        <v>15</v>
      </c>
      <c r="E149" s="17" t="s">
        <v>161</v>
      </c>
      <c r="F149" s="17" t="s">
        <v>63</v>
      </c>
      <c r="G149" s="17" t="s">
        <v>79</v>
      </c>
      <c r="H149" s="46">
        <v>15</v>
      </c>
      <c r="I149" s="46">
        <v>9</v>
      </c>
    </row>
    <row r="150" spans="2:9" x14ac:dyDescent="0.25">
      <c r="B150" s="67">
        <v>44605</v>
      </c>
      <c r="C150" s="17" t="s">
        <v>89</v>
      </c>
      <c r="D150" s="17" t="s">
        <v>59</v>
      </c>
      <c r="E150" s="17" t="s">
        <v>30</v>
      </c>
      <c r="F150" s="17" t="s">
        <v>62</v>
      </c>
      <c r="G150" s="17" t="s">
        <v>78</v>
      </c>
      <c r="H150" s="46">
        <v>30</v>
      </c>
      <c r="I150" s="46">
        <v>6</v>
      </c>
    </row>
    <row r="151" spans="2:9" x14ac:dyDescent="0.25">
      <c r="B151" s="67">
        <v>44606</v>
      </c>
      <c r="C151" s="17" t="s">
        <v>83</v>
      </c>
      <c r="D151" s="17" t="s">
        <v>59</v>
      </c>
      <c r="E151" s="17" t="s">
        <v>30</v>
      </c>
      <c r="F151" s="17" t="s">
        <v>62</v>
      </c>
      <c r="G151" s="17" t="s">
        <v>76</v>
      </c>
      <c r="H151" s="46">
        <v>30</v>
      </c>
      <c r="I151" s="46">
        <v>14</v>
      </c>
    </row>
    <row r="152" spans="2:9" x14ac:dyDescent="0.25">
      <c r="B152" s="67">
        <v>44610</v>
      </c>
      <c r="C152" s="17" t="s">
        <v>85</v>
      </c>
      <c r="D152" s="17" t="s">
        <v>13</v>
      </c>
      <c r="E152" s="17" t="s">
        <v>28</v>
      </c>
      <c r="F152" s="17" t="s">
        <v>63</v>
      </c>
      <c r="G152" s="17" t="s">
        <v>77</v>
      </c>
      <c r="H152" s="46">
        <v>20</v>
      </c>
      <c r="I152" s="46">
        <v>12</v>
      </c>
    </row>
    <row r="153" spans="2:9" x14ac:dyDescent="0.25">
      <c r="B153" s="67">
        <v>44613</v>
      </c>
      <c r="C153" s="17" t="s">
        <v>89</v>
      </c>
      <c r="D153" s="17" t="s">
        <v>13</v>
      </c>
      <c r="E153" s="17" t="s">
        <v>28</v>
      </c>
      <c r="F153" s="17" t="s">
        <v>63</v>
      </c>
      <c r="G153" s="17" t="s">
        <v>80</v>
      </c>
      <c r="H153" s="46">
        <v>25</v>
      </c>
      <c r="I153" s="46">
        <v>10</v>
      </c>
    </row>
    <row r="154" spans="2:9" x14ac:dyDescent="0.25">
      <c r="B154" s="67">
        <v>44613</v>
      </c>
      <c r="C154" s="17" t="s">
        <v>83</v>
      </c>
      <c r="D154" s="17" t="s">
        <v>59</v>
      </c>
      <c r="E154" s="17" t="s">
        <v>30</v>
      </c>
      <c r="F154" s="17" t="s">
        <v>62</v>
      </c>
      <c r="G154" s="17" t="s">
        <v>73</v>
      </c>
      <c r="H154" s="46">
        <v>15</v>
      </c>
      <c r="I154" s="46">
        <v>7</v>
      </c>
    </row>
    <row r="155" spans="2:9" x14ac:dyDescent="0.25">
      <c r="B155" s="67">
        <v>44613</v>
      </c>
      <c r="C155" s="17" t="s">
        <v>83</v>
      </c>
      <c r="D155" s="17" t="s">
        <v>43</v>
      </c>
      <c r="E155" s="17" t="s">
        <v>163</v>
      </c>
      <c r="F155" s="17" t="s">
        <v>63</v>
      </c>
      <c r="G155" s="17" t="s">
        <v>78</v>
      </c>
      <c r="H155" s="46">
        <v>0</v>
      </c>
      <c r="I155" s="46">
        <v>13</v>
      </c>
    </row>
    <row r="156" spans="2:9" x14ac:dyDescent="0.25">
      <c r="B156" s="67">
        <v>44614</v>
      </c>
      <c r="C156" s="17" t="s">
        <v>89</v>
      </c>
      <c r="D156" s="17" t="s">
        <v>60</v>
      </c>
      <c r="E156" s="17" t="s">
        <v>161</v>
      </c>
      <c r="F156" s="17" t="s">
        <v>63</v>
      </c>
      <c r="G156" s="17" t="s">
        <v>79</v>
      </c>
      <c r="H156" s="46">
        <v>15</v>
      </c>
      <c r="I156" s="46">
        <v>2</v>
      </c>
    </row>
    <row r="157" spans="2:9" x14ac:dyDescent="0.25">
      <c r="B157" s="67">
        <v>44618</v>
      </c>
      <c r="C157" s="17" t="s">
        <v>83</v>
      </c>
      <c r="D157" s="17" t="s">
        <v>15</v>
      </c>
      <c r="E157" s="17" t="s">
        <v>161</v>
      </c>
      <c r="F157" s="17" t="s">
        <v>63</v>
      </c>
      <c r="G157" s="17" t="s">
        <v>81</v>
      </c>
      <c r="H157" s="46">
        <v>10</v>
      </c>
      <c r="I157" s="46">
        <v>12</v>
      </c>
    </row>
    <row r="158" spans="2:9" x14ac:dyDescent="0.25">
      <c r="B158" s="67">
        <v>44621</v>
      </c>
      <c r="C158" s="17" t="s">
        <v>88</v>
      </c>
      <c r="D158" s="17" t="s">
        <v>16</v>
      </c>
      <c r="E158" s="17" t="s">
        <v>29</v>
      </c>
      <c r="F158" s="17" t="s">
        <v>63</v>
      </c>
      <c r="G158" s="17" t="s">
        <v>75</v>
      </c>
      <c r="H158" s="46">
        <v>5</v>
      </c>
      <c r="I158" s="46">
        <v>20</v>
      </c>
    </row>
    <row r="159" spans="2:9" x14ac:dyDescent="0.25">
      <c r="B159" s="67">
        <v>44623</v>
      </c>
      <c r="C159" s="17" t="s">
        <v>89</v>
      </c>
      <c r="D159" s="17" t="s">
        <v>148</v>
      </c>
      <c r="E159" s="17" t="s">
        <v>162</v>
      </c>
      <c r="F159" s="17" t="s">
        <v>67</v>
      </c>
      <c r="G159" s="17" t="s">
        <v>81</v>
      </c>
      <c r="H159" s="46">
        <v>10</v>
      </c>
      <c r="I159" s="46">
        <v>6</v>
      </c>
    </row>
    <row r="160" spans="2:9" x14ac:dyDescent="0.25">
      <c r="B160" s="67">
        <v>44626</v>
      </c>
      <c r="C160" s="17" t="s">
        <v>82</v>
      </c>
      <c r="D160" s="17" t="s">
        <v>16</v>
      </c>
      <c r="E160" s="17" t="s">
        <v>29</v>
      </c>
      <c r="F160" s="17" t="s">
        <v>63</v>
      </c>
      <c r="G160" s="17" t="s">
        <v>80</v>
      </c>
      <c r="H160" s="46">
        <v>10</v>
      </c>
      <c r="I160" s="46">
        <v>14</v>
      </c>
    </row>
    <row r="161" spans="2:9" x14ac:dyDescent="0.25">
      <c r="B161" s="67">
        <v>44627</v>
      </c>
      <c r="C161" s="17" t="s">
        <v>85</v>
      </c>
      <c r="D161" s="17" t="s">
        <v>17</v>
      </c>
      <c r="E161" s="17" t="s">
        <v>27</v>
      </c>
      <c r="F161" s="17" t="s">
        <v>61</v>
      </c>
      <c r="G161" s="17" t="s">
        <v>78</v>
      </c>
      <c r="H161" s="46">
        <v>20</v>
      </c>
      <c r="I161" s="46">
        <v>12</v>
      </c>
    </row>
    <row r="162" spans="2:9" x14ac:dyDescent="0.25">
      <c r="B162" s="67">
        <v>44627</v>
      </c>
      <c r="C162" s="17" t="s">
        <v>86</v>
      </c>
      <c r="D162" s="17" t="s">
        <v>71</v>
      </c>
      <c r="E162" s="17" t="s">
        <v>162</v>
      </c>
      <c r="F162" s="17" t="s">
        <v>67</v>
      </c>
      <c r="G162" s="17" t="s">
        <v>78</v>
      </c>
      <c r="H162" s="46">
        <v>0</v>
      </c>
      <c r="I162" s="46">
        <v>14</v>
      </c>
    </row>
    <row r="163" spans="2:9" x14ac:dyDescent="0.25">
      <c r="B163" s="67">
        <v>44627</v>
      </c>
      <c r="C163" s="17" t="s">
        <v>89</v>
      </c>
      <c r="D163" s="17" t="s">
        <v>13</v>
      </c>
      <c r="E163" s="17" t="s">
        <v>28</v>
      </c>
      <c r="F163" s="17" t="s">
        <v>63</v>
      </c>
      <c r="G163" s="17" t="s">
        <v>78</v>
      </c>
      <c r="H163" s="46">
        <v>10</v>
      </c>
      <c r="I163" s="46">
        <v>6</v>
      </c>
    </row>
    <row r="164" spans="2:9" x14ac:dyDescent="0.25">
      <c r="B164" s="67">
        <v>44630</v>
      </c>
      <c r="C164" s="17" t="s">
        <v>82</v>
      </c>
      <c r="D164" s="17" t="s">
        <v>13</v>
      </c>
      <c r="E164" s="17" t="s">
        <v>28</v>
      </c>
      <c r="F164" s="17" t="s">
        <v>63</v>
      </c>
      <c r="G164" s="17" t="s">
        <v>75</v>
      </c>
      <c r="H164" s="46">
        <v>0</v>
      </c>
      <c r="I164" s="46">
        <v>19</v>
      </c>
    </row>
    <row r="165" spans="2:9" x14ac:dyDescent="0.25">
      <c r="B165" s="67">
        <v>44633</v>
      </c>
      <c r="C165" s="17" t="s">
        <v>87</v>
      </c>
      <c r="D165" s="17" t="s">
        <v>149</v>
      </c>
      <c r="E165" s="17" t="s">
        <v>162</v>
      </c>
      <c r="F165" s="17" t="s">
        <v>67</v>
      </c>
      <c r="G165" s="17" t="s">
        <v>76</v>
      </c>
      <c r="H165" s="46">
        <v>10</v>
      </c>
      <c r="I165" s="46">
        <v>12</v>
      </c>
    </row>
    <row r="166" spans="2:9" x14ac:dyDescent="0.25">
      <c r="B166" s="67">
        <v>44635</v>
      </c>
      <c r="C166" s="17" t="s">
        <v>85</v>
      </c>
      <c r="D166" s="17" t="s">
        <v>17</v>
      </c>
      <c r="E166" s="17" t="s">
        <v>27</v>
      </c>
      <c r="F166" s="17" t="s">
        <v>61</v>
      </c>
      <c r="G166" s="17" t="s">
        <v>80</v>
      </c>
      <c r="H166" s="46">
        <v>10</v>
      </c>
      <c r="I166" s="46">
        <v>11</v>
      </c>
    </row>
    <row r="167" spans="2:9" x14ac:dyDescent="0.25">
      <c r="B167" s="67">
        <v>44636</v>
      </c>
      <c r="C167" s="17" t="s">
        <v>85</v>
      </c>
      <c r="D167" s="17" t="s">
        <v>71</v>
      </c>
      <c r="E167" s="17" t="s">
        <v>162</v>
      </c>
      <c r="F167" s="17" t="s">
        <v>67</v>
      </c>
      <c r="G167" s="17" t="s">
        <v>80</v>
      </c>
      <c r="H167" s="46">
        <v>15</v>
      </c>
      <c r="I167" s="46">
        <v>16</v>
      </c>
    </row>
    <row r="168" spans="2:9" x14ac:dyDescent="0.25">
      <c r="B168" s="67">
        <v>44639</v>
      </c>
      <c r="C168" s="17" t="s">
        <v>87</v>
      </c>
      <c r="D168" s="17" t="s">
        <v>17</v>
      </c>
      <c r="E168" s="17" t="s">
        <v>27</v>
      </c>
      <c r="F168" s="17" t="s">
        <v>61</v>
      </c>
      <c r="G168" s="17" t="s">
        <v>77</v>
      </c>
      <c r="H168" s="46">
        <v>25</v>
      </c>
      <c r="I168" s="46">
        <v>15</v>
      </c>
    </row>
    <row r="169" spans="2:9" x14ac:dyDescent="0.25">
      <c r="B169" s="67">
        <v>44642</v>
      </c>
      <c r="C169" s="17" t="s">
        <v>84</v>
      </c>
      <c r="D169" s="17" t="s">
        <v>16</v>
      </c>
      <c r="E169" s="17" t="s">
        <v>29</v>
      </c>
      <c r="F169" s="17" t="s">
        <v>63</v>
      </c>
      <c r="G169" s="17" t="s">
        <v>79</v>
      </c>
      <c r="H169" s="46">
        <v>25</v>
      </c>
      <c r="I169" s="46">
        <v>16</v>
      </c>
    </row>
    <row r="170" spans="2:9" x14ac:dyDescent="0.25">
      <c r="B170" s="67">
        <v>44644</v>
      </c>
      <c r="C170" s="17" t="s">
        <v>84</v>
      </c>
      <c r="D170" s="17" t="s">
        <v>149</v>
      </c>
      <c r="E170" s="17" t="s">
        <v>162</v>
      </c>
      <c r="F170" s="17" t="s">
        <v>67</v>
      </c>
      <c r="G170" s="17" t="s">
        <v>75</v>
      </c>
      <c r="H170" s="46">
        <v>0</v>
      </c>
      <c r="I170" s="46">
        <v>10</v>
      </c>
    </row>
    <row r="171" spans="2:9" x14ac:dyDescent="0.25">
      <c r="B171" s="67">
        <v>44648</v>
      </c>
      <c r="C171" s="17" t="s">
        <v>89</v>
      </c>
      <c r="D171" s="17" t="s">
        <v>64</v>
      </c>
      <c r="E171" s="17" t="s">
        <v>164</v>
      </c>
      <c r="F171" s="17" t="s">
        <v>65</v>
      </c>
      <c r="G171" s="17" t="s">
        <v>76</v>
      </c>
      <c r="H171" s="46">
        <v>0</v>
      </c>
      <c r="I171" s="46">
        <v>2</v>
      </c>
    </row>
    <row r="172" spans="2:9" x14ac:dyDescent="0.25">
      <c r="B172" s="67">
        <v>44663</v>
      </c>
      <c r="C172" s="17" t="s">
        <v>86</v>
      </c>
      <c r="D172" s="17" t="s">
        <v>148</v>
      </c>
      <c r="E172" s="17" t="s">
        <v>162</v>
      </c>
      <c r="F172" s="17" t="s">
        <v>67</v>
      </c>
      <c r="G172" s="17" t="s">
        <v>73</v>
      </c>
      <c r="H172" s="46">
        <v>30</v>
      </c>
      <c r="I172" s="46">
        <v>5</v>
      </c>
    </row>
    <row r="173" spans="2:9" x14ac:dyDescent="0.25">
      <c r="B173" s="67">
        <v>44668</v>
      </c>
      <c r="C173" s="17" t="s">
        <v>87</v>
      </c>
      <c r="D173" s="17" t="s">
        <v>64</v>
      </c>
      <c r="E173" s="17" t="s">
        <v>164</v>
      </c>
      <c r="F173" s="17" t="s">
        <v>65</v>
      </c>
      <c r="G173" s="17" t="s">
        <v>73</v>
      </c>
      <c r="H173" s="46">
        <v>5</v>
      </c>
      <c r="I173" s="46">
        <v>15</v>
      </c>
    </row>
    <row r="174" spans="2:9" x14ac:dyDescent="0.25">
      <c r="B174" s="67">
        <v>44669</v>
      </c>
      <c r="C174" s="17" t="s">
        <v>82</v>
      </c>
      <c r="D174" s="17" t="s">
        <v>59</v>
      </c>
      <c r="E174" s="17" t="s">
        <v>30</v>
      </c>
      <c r="F174" s="17" t="s">
        <v>62</v>
      </c>
      <c r="G174" s="17" t="s">
        <v>81</v>
      </c>
      <c r="H174" s="46">
        <v>25</v>
      </c>
      <c r="I174" s="46">
        <v>13</v>
      </c>
    </row>
    <row r="175" spans="2:9" x14ac:dyDescent="0.25">
      <c r="B175" s="67">
        <v>44673</v>
      </c>
      <c r="C175" s="17" t="s">
        <v>86</v>
      </c>
      <c r="D175" s="17" t="s">
        <v>70</v>
      </c>
      <c r="E175" s="17" t="s">
        <v>162</v>
      </c>
      <c r="F175" s="17" t="s">
        <v>67</v>
      </c>
      <c r="G175" s="17" t="s">
        <v>77</v>
      </c>
      <c r="H175" s="46">
        <v>20</v>
      </c>
      <c r="I175" s="46">
        <v>10</v>
      </c>
    </row>
    <row r="176" spans="2:9" x14ac:dyDescent="0.25">
      <c r="B176" s="67">
        <v>44676</v>
      </c>
      <c r="C176" s="17" t="s">
        <v>85</v>
      </c>
      <c r="D176" s="17" t="s">
        <v>16</v>
      </c>
      <c r="E176" s="17" t="s">
        <v>29</v>
      </c>
      <c r="F176" s="17" t="s">
        <v>63</v>
      </c>
      <c r="G176" s="17" t="s">
        <v>73</v>
      </c>
      <c r="H176" s="46">
        <v>5</v>
      </c>
      <c r="I176" s="46">
        <v>19</v>
      </c>
    </row>
    <row r="177" spans="2:9" x14ac:dyDescent="0.25">
      <c r="B177" s="67">
        <v>44676</v>
      </c>
      <c r="C177" s="17" t="s">
        <v>87</v>
      </c>
      <c r="D177" s="17" t="s">
        <v>71</v>
      </c>
      <c r="E177" s="17" t="s">
        <v>162</v>
      </c>
      <c r="F177" s="17" t="s">
        <v>67</v>
      </c>
      <c r="G177" s="17" t="s">
        <v>77</v>
      </c>
      <c r="H177" s="46">
        <v>15</v>
      </c>
      <c r="I177" s="46">
        <v>15</v>
      </c>
    </row>
    <row r="178" spans="2:9" x14ac:dyDescent="0.25">
      <c r="B178" s="67">
        <v>44677</v>
      </c>
      <c r="C178" s="17" t="s">
        <v>85</v>
      </c>
      <c r="D178" s="17" t="s">
        <v>149</v>
      </c>
      <c r="E178" s="17" t="s">
        <v>162</v>
      </c>
      <c r="F178" s="17" t="s">
        <v>67</v>
      </c>
      <c r="G178" s="17" t="s">
        <v>79</v>
      </c>
      <c r="H178" s="46">
        <v>5</v>
      </c>
      <c r="I178" s="46">
        <v>17</v>
      </c>
    </row>
    <row r="179" spans="2:9" x14ac:dyDescent="0.25">
      <c r="B179" s="67">
        <v>44682</v>
      </c>
      <c r="C179" s="17" t="s">
        <v>86</v>
      </c>
      <c r="D179" s="17" t="s">
        <v>64</v>
      </c>
      <c r="E179" s="17" t="s">
        <v>164</v>
      </c>
      <c r="F179" s="17" t="s">
        <v>65</v>
      </c>
      <c r="G179" s="17" t="s">
        <v>73</v>
      </c>
      <c r="H179" s="46">
        <v>5</v>
      </c>
      <c r="I179" s="46">
        <v>10</v>
      </c>
    </row>
    <row r="180" spans="2:9" x14ac:dyDescent="0.25">
      <c r="B180" s="67">
        <v>44687</v>
      </c>
      <c r="C180" s="17" t="s">
        <v>89</v>
      </c>
      <c r="D180" s="17" t="s">
        <v>60</v>
      </c>
      <c r="E180" s="17" t="s">
        <v>161</v>
      </c>
      <c r="F180" s="17" t="s">
        <v>63</v>
      </c>
      <c r="G180" s="17" t="s">
        <v>76</v>
      </c>
      <c r="H180" s="46">
        <v>5</v>
      </c>
      <c r="I180" s="46">
        <v>12</v>
      </c>
    </row>
    <row r="181" spans="2:9" x14ac:dyDescent="0.25">
      <c r="B181" s="67">
        <v>44692</v>
      </c>
      <c r="C181" s="17" t="s">
        <v>85</v>
      </c>
      <c r="D181" s="17" t="s">
        <v>68</v>
      </c>
      <c r="E181" s="17" t="s">
        <v>162</v>
      </c>
      <c r="F181" s="17" t="s">
        <v>67</v>
      </c>
      <c r="G181" s="17" t="s">
        <v>76</v>
      </c>
      <c r="H181" s="46">
        <v>25</v>
      </c>
      <c r="I181" s="46">
        <v>18</v>
      </c>
    </row>
    <row r="182" spans="2:9" x14ac:dyDescent="0.25">
      <c r="B182" s="67">
        <v>44695</v>
      </c>
      <c r="C182" s="17" t="s">
        <v>87</v>
      </c>
      <c r="D182" s="17" t="s">
        <v>60</v>
      </c>
      <c r="E182" s="17" t="s">
        <v>161</v>
      </c>
      <c r="F182" s="17" t="s">
        <v>63</v>
      </c>
      <c r="G182" s="17" t="s">
        <v>74</v>
      </c>
      <c r="H182" s="46">
        <v>5</v>
      </c>
      <c r="I182" s="46">
        <v>15</v>
      </c>
    </row>
    <row r="183" spans="2:9" x14ac:dyDescent="0.25">
      <c r="B183" s="67">
        <v>44697</v>
      </c>
      <c r="C183" s="17" t="s">
        <v>84</v>
      </c>
      <c r="D183" s="17" t="s">
        <v>69</v>
      </c>
      <c r="E183" s="17" t="s">
        <v>162</v>
      </c>
      <c r="F183" s="17" t="s">
        <v>67</v>
      </c>
      <c r="G183" s="17" t="s">
        <v>78</v>
      </c>
      <c r="H183" s="46">
        <v>25</v>
      </c>
      <c r="I183" s="46">
        <v>10</v>
      </c>
    </row>
    <row r="184" spans="2:9" x14ac:dyDescent="0.25">
      <c r="B184" s="67">
        <v>44701</v>
      </c>
      <c r="C184" s="17" t="s">
        <v>82</v>
      </c>
      <c r="D184" s="17" t="s">
        <v>13</v>
      </c>
      <c r="E184" s="17" t="s">
        <v>28</v>
      </c>
      <c r="F184" s="17" t="s">
        <v>63</v>
      </c>
      <c r="G184" s="17" t="s">
        <v>80</v>
      </c>
      <c r="H184" s="46">
        <v>25</v>
      </c>
      <c r="I184" s="46">
        <v>6</v>
      </c>
    </row>
    <row r="185" spans="2:9" x14ac:dyDescent="0.25">
      <c r="B185" s="67">
        <v>44707</v>
      </c>
      <c r="C185" s="17" t="s">
        <v>83</v>
      </c>
      <c r="D185" s="17" t="s">
        <v>68</v>
      </c>
      <c r="E185" s="17" t="s">
        <v>162</v>
      </c>
      <c r="F185" s="17" t="s">
        <v>67</v>
      </c>
      <c r="G185" s="17" t="s">
        <v>77</v>
      </c>
      <c r="H185" s="46">
        <v>5</v>
      </c>
      <c r="I185" s="46">
        <v>14</v>
      </c>
    </row>
    <row r="186" spans="2:9" x14ac:dyDescent="0.25">
      <c r="B186" s="67">
        <v>44710</v>
      </c>
      <c r="C186" s="17" t="s">
        <v>89</v>
      </c>
      <c r="D186" s="17" t="s">
        <v>15</v>
      </c>
      <c r="E186" s="17" t="s">
        <v>161</v>
      </c>
      <c r="F186" s="17" t="s">
        <v>63</v>
      </c>
      <c r="G186" s="17" t="s">
        <v>80</v>
      </c>
      <c r="H186" s="46">
        <v>15</v>
      </c>
      <c r="I186" s="46">
        <v>18</v>
      </c>
    </row>
    <row r="187" spans="2:9" x14ac:dyDescent="0.25">
      <c r="B187" s="67">
        <v>44714</v>
      </c>
      <c r="C187" s="17" t="s">
        <v>87</v>
      </c>
      <c r="D187" s="17" t="s">
        <v>71</v>
      </c>
      <c r="E187" s="17" t="s">
        <v>162</v>
      </c>
      <c r="F187" s="17" t="s">
        <v>67</v>
      </c>
      <c r="G187" s="17" t="s">
        <v>72</v>
      </c>
      <c r="H187" s="46">
        <v>10</v>
      </c>
      <c r="I187" s="46">
        <v>13</v>
      </c>
    </row>
    <row r="188" spans="2:9" x14ac:dyDescent="0.25">
      <c r="B188" s="67">
        <v>44718</v>
      </c>
      <c r="C188" s="17" t="s">
        <v>89</v>
      </c>
      <c r="D188" s="17" t="s">
        <v>149</v>
      </c>
      <c r="E188" s="17" t="s">
        <v>162</v>
      </c>
      <c r="F188" s="17" t="s">
        <v>67</v>
      </c>
      <c r="G188" s="17" t="s">
        <v>80</v>
      </c>
      <c r="H188" s="46">
        <v>25</v>
      </c>
      <c r="I188" s="46">
        <v>14</v>
      </c>
    </row>
    <row r="189" spans="2:9" x14ac:dyDescent="0.25">
      <c r="B189" s="67">
        <v>44720</v>
      </c>
      <c r="C189" s="17" t="s">
        <v>88</v>
      </c>
      <c r="D189" s="17" t="s">
        <v>16</v>
      </c>
      <c r="E189" s="17" t="s">
        <v>29</v>
      </c>
      <c r="F189" s="17" t="s">
        <v>63</v>
      </c>
      <c r="G189" s="17" t="s">
        <v>72</v>
      </c>
      <c r="H189" s="46">
        <v>15</v>
      </c>
      <c r="I189" s="46">
        <v>20</v>
      </c>
    </row>
    <row r="190" spans="2:9" x14ac:dyDescent="0.25">
      <c r="B190" s="67">
        <v>44721</v>
      </c>
      <c r="C190" s="17" t="s">
        <v>88</v>
      </c>
      <c r="D190" s="17" t="s">
        <v>17</v>
      </c>
      <c r="E190" s="17" t="s">
        <v>27</v>
      </c>
      <c r="F190" s="17" t="s">
        <v>61</v>
      </c>
      <c r="G190" s="17" t="s">
        <v>77</v>
      </c>
      <c r="H190" s="46">
        <v>10</v>
      </c>
      <c r="I190" s="46">
        <v>10</v>
      </c>
    </row>
    <row r="191" spans="2:9" x14ac:dyDescent="0.25">
      <c r="B191" s="67">
        <v>44723</v>
      </c>
      <c r="C191" s="17" t="s">
        <v>84</v>
      </c>
      <c r="D191" s="17" t="s">
        <v>60</v>
      </c>
      <c r="E191" s="17" t="s">
        <v>161</v>
      </c>
      <c r="F191" s="17" t="s">
        <v>63</v>
      </c>
      <c r="G191" s="17" t="s">
        <v>78</v>
      </c>
      <c r="H191" s="46">
        <v>20</v>
      </c>
      <c r="I191" s="46">
        <v>7</v>
      </c>
    </row>
    <row r="192" spans="2:9" x14ac:dyDescent="0.25">
      <c r="B192" s="67">
        <v>44729</v>
      </c>
      <c r="C192" s="17" t="s">
        <v>85</v>
      </c>
      <c r="D192" s="17" t="s">
        <v>70</v>
      </c>
      <c r="E192" s="17" t="s">
        <v>162</v>
      </c>
      <c r="F192" s="17" t="s">
        <v>67</v>
      </c>
      <c r="G192" s="17" t="s">
        <v>72</v>
      </c>
      <c r="H192" s="46">
        <v>15</v>
      </c>
      <c r="I192" s="46">
        <v>8</v>
      </c>
    </row>
    <row r="193" spans="2:9" x14ac:dyDescent="0.25">
      <c r="B193" s="67">
        <v>44730</v>
      </c>
      <c r="C193" s="17" t="s">
        <v>85</v>
      </c>
      <c r="D193" s="17" t="s">
        <v>17</v>
      </c>
      <c r="E193" s="17" t="s">
        <v>27</v>
      </c>
      <c r="F193" s="17" t="s">
        <v>61</v>
      </c>
      <c r="G193" s="17" t="s">
        <v>81</v>
      </c>
      <c r="H193" s="46">
        <v>5</v>
      </c>
      <c r="I193" s="46">
        <v>12</v>
      </c>
    </row>
    <row r="194" spans="2:9" x14ac:dyDescent="0.25">
      <c r="B194" s="67">
        <v>44735</v>
      </c>
      <c r="C194" s="17" t="s">
        <v>86</v>
      </c>
      <c r="D194" s="17" t="s">
        <v>60</v>
      </c>
      <c r="E194" s="17" t="s">
        <v>161</v>
      </c>
      <c r="F194" s="17" t="s">
        <v>63</v>
      </c>
      <c r="G194" s="17" t="s">
        <v>74</v>
      </c>
      <c r="H194" s="46">
        <v>30</v>
      </c>
      <c r="I194" s="46">
        <v>7</v>
      </c>
    </row>
    <row r="195" spans="2:9" x14ac:dyDescent="0.25">
      <c r="B195" s="67">
        <v>44737</v>
      </c>
      <c r="C195" s="17" t="s">
        <v>85</v>
      </c>
      <c r="D195" s="17" t="s">
        <v>64</v>
      </c>
      <c r="E195" s="17" t="s">
        <v>164</v>
      </c>
      <c r="F195" s="17" t="s">
        <v>65</v>
      </c>
      <c r="G195" s="17" t="s">
        <v>78</v>
      </c>
      <c r="H195" s="46">
        <v>25</v>
      </c>
      <c r="I195" s="46">
        <v>15</v>
      </c>
    </row>
    <row r="196" spans="2:9" x14ac:dyDescent="0.25">
      <c r="B196" s="67">
        <v>44739</v>
      </c>
      <c r="C196" s="17" t="s">
        <v>85</v>
      </c>
      <c r="D196" s="17" t="s">
        <v>13</v>
      </c>
      <c r="E196" s="17" t="s">
        <v>28</v>
      </c>
      <c r="F196" s="17" t="s">
        <v>63</v>
      </c>
      <c r="G196" s="17" t="s">
        <v>73</v>
      </c>
      <c r="H196" s="46">
        <v>15</v>
      </c>
      <c r="I196" s="46">
        <v>18</v>
      </c>
    </row>
    <row r="197" spans="2:9" x14ac:dyDescent="0.25">
      <c r="B197" s="67">
        <v>44740</v>
      </c>
      <c r="C197" s="17" t="s">
        <v>84</v>
      </c>
      <c r="D197" s="17" t="s">
        <v>68</v>
      </c>
      <c r="E197" s="17" t="s">
        <v>162</v>
      </c>
      <c r="F197" s="17" t="s">
        <v>67</v>
      </c>
      <c r="G197" s="17" t="s">
        <v>81</v>
      </c>
      <c r="H197" s="46">
        <v>25</v>
      </c>
      <c r="I197" s="46">
        <v>20</v>
      </c>
    </row>
    <row r="198" spans="2:9" x14ac:dyDescent="0.25">
      <c r="B198" s="67">
        <v>44742</v>
      </c>
      <c r="C198" s="17" t="s">
        <v>85</v>
      </c>
      <c r="D198" s="17" t="s">
        <v>17</v>
      </c>
      <c r="E198" s="17" t="s">
        <v>27</v>
      </c>
      <c r="F198" s="17" t="s">
        <v>61</v>
      </c>
      <c r="G198" s="17" t="s">
        <v>75</v>
      </c>
      <c r="H198" s="46">
        <v>20</v>
      </c>
      <c r="I198" s="46">
        <v>15</v>
      </c>
    </row>
    <row r="199" spans="2:9" x14ac:dyDescent="0.25">
      <c r="B199" s="67">
        <v>44742</v>
      </c>
      <c r="C199" s="17" t="s">
        <v>87</v>
      </c>
      <c r="D199" s="17" t="s">
        <v>13</v>
      </c>
      <c r="E199" s="17" t="s">
        <v>28</v>
      </c>
      <c r="F199" s="17" t="s">
        <v>63</v>
      </c>
      <c r="G199" s="17" t="s">
        <v>78</v>
      </c>
      <c r="H199" s="46">
        <v>20</v>
      </c>
      <c r="I199" s="46">
        <v>8</v>
      </c>
    </row>
    <row r="200" spans="2:9" x14ac:dyDescent="0.25">
      <c r="B200" s="67">
        <v>44745</v>
      </c>
      <c r="C200" s="17" t="s">
        <v>83</v>
      </c>
      <c r="D200" s="17" t="s">
        <v>59</v>
      </c>
      <c r="E200" s="17" t="s">
        <v>30</v>
      </c>
      <c r="F200" s="17" t="s">
        <v>62</v>
      </c>
      <c r="G200" s="17" t="s">
        <v>76</v>
      </c>
      <c r="H200" s="46">
        <v>25</v>
      </c>
      <c r="I200" s="46">
        <v>7</v>
      </c>
    </row>
    <row r="201" spans="2:9" x14ac:dyDescent="0.25">
      <c r="B201" s="67">
        <v>44749</v>
      </c>
      <c r="C201" s="17" t="s">
        <v>87</v>
      </c>
      <c r="D201" s="17" t="s">
        <v>13</v>
      </c>
      <c r="E201" s="17" t="s">
        <v>28</v>
      </c>
      <c r="F201" s="17" t="s">
        <v>63</v>
      </c>
      <c r="G201" s="17" t="s">
        <v>81</v>
      </c>
      <c r="H201" s="46">
        <v>15</v>
      </c>
      <c r="I201" s="46">
        <v>19</v>
      </c>
    </row>
    <row r="202" spans="2:9" x14ac:dyDescent="0.25">
      <c r="B202" s="67">
        <v>44750</v>
      </c>
      <c r="C202" s="17" t="s">
        <v>83</v>
      </c>
      <c r="D202" s="17" t="s">
        <v>13</v>
      </c>
      <c r="E202" s="17" t="s">
        <v>28</v>
      </c>
      <c r="F202" s="17" t="s">
        <v>63</v>
      </c>
      <c r="G202" s="17" t="s">
        <v>76</v>
      </c>
      <c r="H202" s="46">
        <v>10</v>
      </c>
      <c r="I202" s="46">
        <v>9</v>
      </c>
    </row>
    <row r="203" spans="2:9" x14ac:dyDescent="0.25">
      <c r="B203" s="67">
        <v>44755</v>
      </c>
      <c r="C203" s="17" t="s">
        <v>85</v>
      </c>
      <c r="D203" s="17" t="s">
        <v>71</v>
      </c>
      <c r="E203" s="17" t="s">
        <v>162</v>
      </c>
      <c r="F203" s="17" t="s">
        <v>67</v>
      </c>
      <c r="G203" s="17" t="s">
        <v>76</v>
      </c>
      <c r="H203" s="46">
        <v>15</v>
      </c>
      <c r="I203" s="46">
        <v>16</v>
      </c>
    </row>
    <row r="204" spans="2:9" x14ac:dyDescent="0.25">
      <c r="B204" s="67">
        <v>44756</v>
      </c>
      <c r="C204" s="17" t="s">
        <v>88</v>
      </c>
      <c r="D204" s="17" t="s">
        <v>149</v>
      </c>
      <c r="E204" s="17" t="s">
        <v>162</v>
      </c>
      <c r="F204" s="17" t="s">
        <v>67</v>
      </c>
      <c r="G204" s="17" t="s">
        <v>75</v>
      </c>
      <c r="H204" s="46">
        <v>20</v>
      </c>
      <c r="I204" s="46">
        <v>16</v>
      </c>
    </row>
    <row r="205" spans="2:9" x14ac:dyDescent="0.25">
      <c r="B205" s="67">
        <v>44759</v>
      </c>
      <c r="C205" s="17" t="s">
        <v>88</v>
      </c>
      <c r="D205" s="17" t="s">
        <v>17</v>
      </c>
      <c r="E205" s="17" t="s">
        <v>27</v>
      </c>
      <c r="F205" s="17" t="s">
        <v>61</v>
      </c>
      <c r="G205" s="17" t="s">
        <v>74</v>
      </c>
      <c r="H205" s="46">
        <v>20</v>
      </c>
      <c r="I205" s="46">
        <v>17</v>
      </c>
    </row>
    <row r="206" spans="2:9" x14ac:dyDescent="0.25">
      <c r="B206" s="67">
        <v>44760</v>
      </c>
      <c r="C206" s="17" t="s">
        <v>87</v>
      </c>
      <c r="D206" s="17" t="s">
        <v>17</v>
      </c>
      <c r="E206" s="17" t="s">
        <v>27</v>
      </c>
      <c r="F206" s="17" t="s">
        <v>61</v>
      </c>
      <c r="G206" s="17" t="s">
        <v>81</v>
      </c>
      <c r="H206" s="46">
        <v>30</v>
      </c>
      <c r="I206" s="46">
        <v>20</v>
      </c>
    </row>
    <row r="207" spans="2:9" x14ac:dyDescent="0.25">
      <c r="B207" s="67">
        <v>44760</v>
      </c>
      <c r="C207" s="17" t="s">
        <v>82</v>
      </c>
      <c r="D207" s="17" t="s">
        <v>15</v>
      </c>
      <c r="E207" s="17" t="s">
        <v>161</v>
      </c>
      <c r="F207" s="17" t="s">
        <v>63</v>
      </c>
      <c r="G207" s="17" t="s">
        <v>75</v>
      </c>
      <c r="H207" s="46">
        <v>20</v>
      </c>
      <c r="I207" s="46">
        <v>19</v>
      </c>
    </row>
    <row r="208" spans="2:9" x14ac:dyDescent="0.25">
      <c r="B208" s="67">
        <v>44773</v>
      </c>
      <c r="C208" s="17" t="s">
        <v>84</v>
      </c>
      <c r="D208" s="17" t="s">
        <v>16</v>
      </c>
      <c r="E208" s="17" t="s">
        <v>29</v>
      </c>
      <c r="F208" s="17" t="s">
        <v>63</v>
      </c>
      <c r="G208" s="17" t="s">
        <v>75</v>
      </c>
      <c r="H208" s="46">
        <v>15</v>
      </c>
      <c r="I208" s="46">
        <v>4</v>
      </c>
    </row>
    <row r="209" spans="2:9" x14ac:dyDescent="0.25">
      <c r="B209" s="67">
        <v>44775</v>
      </c>
      <c r="C209" s="17" t="s">
        <v>85</v>
      </c>
      <c r="D209" s="17" t="s">
        <v>59</v>
      </c>
      <c r="E209" s="17" t="s">
        <v>30</v>
      </c>
      <c r="F209" s="17" t="s">
        <v>62</v>
      </c>
      <c r="G209" s="17" t="s">
        <v>72</v>
      </c>
      <c r="H209" s="46">
        <v>20</v>
      </c>
      <c r="I209" s="46">
        <v>17</v>
      </c>
    </row>
    <row r="210" spans="2:9" x14ac:dyDescent="0.25">
      <c r="B210" s="67">
        <v>44775</v>
      </c>
      <c r="C210" s="17" t="s">
        <v>86</v>
      </c>
      <c r="D210" s="17" t="s">
        <v>64</v>
      </c>
      <c r="E210" s="17" t="s">
        <v>164</v>
      </c>
      <c r="F210" s="17" t="s">
        <v>65</v>
      </c>
      <c r="G210" s="17" t="s">
        <v>74</v>
      </c>
      <c r="H210" s="46">
        <v>10</v>
      </c>
      <c r="I210" s="46">
        <v>16</v>
      </c>
    </row>
    <row r="211" spans="2:9" x14ac:dyDescent="0.25">
      <c r="B211" s="67">
        <v>44779</v>
      </c>
      <c r="C211" s="17" t="s">
        <v>82</v>
      </c>
      <c r="D211" s="17" t="s">
        <v>64</v>
      </c>
      <c r="E211" s="17" t="s">
        <v>164</v>
      </c>
      <c r="F211" s="17" t="s">
        <v>65</v>
      </c>
      <c r="G211" s="17" t="s">
        <v>73</v>
      </c>
      <c r="H211" s="46">
        <v>5</v>
      </c>
      <c r="I211" s="46">
        <v>8</v>
      </c>
    </row>
    <row r="212" spans="2:9" x14ac:dyDescent="0.25">
      <c r="B212" s="67">
        <v>44779</v>
      </c>
      <c r="C212" s="17" t="s">
        <v>83</v>
      </c>
      <c r="D212" s="17" t="s">
        <v>68</v>
      </c>
      <c r="E212" s="17" t="s">
        <v>162</v>
      </c>
      <c r="F212" s="17" t="s">
        <v>67</v>
      </c>
      <c r="G212" s="17" t="s">
        <v>78</v>
      </c>
      <c r="H212" s="46">
        <v>15</v>
      </c>
      <c r="I212" s="46">
        <v>8</v>
      </c>
    </row>
    <row r="213" spans="2:9" x14ac:dyDescent="0.25">
      <c r="B213" s="67">
        <v>44788</v>
      </c>
      <c r="C213" s="17" t="s">
        <v>88</v>
      </c>
      <c r="D213" s="17" t="s">
        <v>59</v>
      </c>
      <c r="E213" s="17" t="s">
        <v>30</v>
      </c>
      <c r="F213" s="17" t="s">
        <v>62</v>
      </c>
      <c r="G213" s="17" t="s">
        <v>77</v>
      </c>
      <c r="H213" s="46">
        <v>25</v>
      </c>
      <c r="I213" s="46">
        <v>16</v>
      </c>
    </row>
    <row r="214" spans="2:9" x14ac:dyDescent="0.25">
      <c r="B214" s="67">
        <v>44790</v>
      </c>
      <c r="C214" s="17" t="s">
        <v>87</v>
      </c>
      <c r="D214" s="17" t="s">
        <v>149</v>
      </c>
      <c r="E214" s="17" t="s">
        <v>162</v>
      </c>
      <c r="F214" s="17" t="s">
        <v>67</v>
      </c>
      <c r="G214" s="17" t="s">
        <v>76</v>
      </c>
      <c r="H214" s="46">
        <v>5</v>
      </c>
      <c r="I214" s="46">
        <v>2</v>
      </c>
    </row>
    <row r="215" spans="2:9" x14ac:dyDescent="0.25">
      <c r="B215" s="67">
        <v>44794</v>
      </c>
      <c r="C215" s="17" t="s">
        <v>82</v>
      </c>
      <c r="D215" s="17" t="s">
        <v>15</v>
      </c>
      <c r="E215" s="17" t="s">
        <v>161</v>
      </c>
      <c r="F215" s="17" t="s">
        <v>63</v>
      </c>
      <c r="G215" s="17" t="s">
        <v>81</v>
      </c>
      <c r="H215" s="46">
        <v>25</v>
      </c>
      <c r="I215" s="46">
        <v>14</v>
      </c>
    </row>
    <row r="216" spans="2:9" x14ac:dyDescent="0.25">
      <c r="B216" s="67">
        <v>44796</v>
      </c>
      <c r="C216" s="17" t="s">
        <v>89</v>
      </c>
      <c r="D216" s="17" t="s">
        <v>60</v>
      </c>
      <c r="E216" s="17" t="s">
        <v>161</v>
      </c>
      <c r="F216" s="17" t="s">
        <v>63</v>
      </c>
      <c r="G216" s="17" t="s">
        <v>77</v>
      </c>
      <c r="H216" s="46">
        <v>15</v>
      </c>
      <c r="I216" s="46">
        <v>2</v>
      </c>
    </row>
    <row r="217" spans="2:9" x14ac:dyDescent="0.25">
      <c r="B217" s="67">
        <v>44799</v>
      </c>
      <c r="C217" s="17" t="s">
        <v>87</v>
      </c>
      <c r="D217" s="17" t="s">
        <v>70</v>
      </c>
      <c r="E217" s="17" t="s">
        <v>162</v>
      </c>
      <c r="F217" s="17" t="s">
        <v>67</v>
      </c>
      <c r="G217" s="17" t="s">
        <v>74</v>
      </c>
      <c r="H217" s="46">
        <v>5</v>
      </c>
      <c r="I217" s="46">
        <v>8</v>
      </c>
    </row>
    <row r="218" spans="2:9" x14ac:dyDescent="0.25">
      <c r="B218" s="67">
        <v>44803</v>
      </c>
      <c r="C218" s="17" t="s">
        <v>85</v>
      </c>
      <c r="D218" s="17" t="s">
        <v>13</v>
      </c>
      <c r="E218" s="17" t="s">
        <v>28</v>
      </c>
      <c r="F218" s="17" t="s">
        <v>63</v>
      </c>
      <c r="G218" s="17" t="s">
        <v>79</v>
      </c>
      <c r="H218" s="46">
        <v>10</v>
      </c>
      <c r="I218" s="46">
        <v>18</v>
      </c>
    </row>
    <row r="219" spans="2:9" x14ac:dyDescent="0.25">
      <c r="B219" s="67">
        <v>44804</v>
      </c>
      <c r="C219" s="17" t="s">
        <v>87</v>
      </c>
      <c r="D219" s="17" t="s">
        <v>64</v>
      </c>
      <c r="E219" s="17" t="s">
        <v>164</v>
      </c>
      <c r="F219" s="17" t="s">
        <v>65</v>
      </c>
      <c r="G219" s="17" t="s">
        <v>72</v>
      </c>
      <c r="H219" s="46">
        <v>20</v>
      </c>
      <c r="I219" s="46">
        <v>6</v>
      </c>
    </row>
    <row r="220" spans="2:9" x14ac:dyDescent="0.25">
      <c r="B220" s="67">
        <v>44834</v>
      </c>
      <c r="C220" s="17" t="s">
        <v>85</v>
      </c>
      <c r="D220" s="17" t="s">
        <v>15</v>
      </c>
      <c r="E220" s="17" t="s">
        <v>161</v>
      </c>
      <c r="F220" s="17" t="s">
        <v>63</v>
      </c>
      <c r="G220" s="17" t="s">
        <v>76</v>
      </c>
      <c r="H220" s="46">
        <v>5</v>
      </c>
      <c r="I220" s="46">
        <v>14</v>
      </c>
    </row>
    <row r="221" spans="2:9" x14ac:dyDescent="0.25">
      <c r="B221" s="67">
        <v>44835</v>
      </c>
      <c r="C221" s="17" t="s">
        <v>82</v>
      </c>
      <c r="D221" s="17" t="s">
        <v>43</v>
      </c>
      <c r="E221" s="17" t="s">
        <v>163</v>
      </c>
      <c r="F221" s="17" t="s">
        <v>63</v>
      </c>
      <c r="G221" s="17" t="s">
        <v>75</v>
      </c>
      <c r="H221" s="46">
        <v>10</v>
      </c>
      <c r="I221" s="46">
        <v>3</v>
      </c>
    </row>
    <row r="222" spans="2:9" x14ac:dyDescent="0.25">
      <c r="B222" s="67">
        <v>44837</v>
      </c>
      <c r="C222" s="17" t="s">
        <v>88</v>
      </c>
      <c r="D222" s="17" t="s">
        <v>64</v>
      </c>
      <c r="E222" s="17" t="s">
        <v>164</v>
      </c>
      <c r="F222" s="17" t="s">
        <v>65</v>
      </c>
      <c r="G222" s="17" t="s">
        <v>72</v>
      </c>
      <c r="H222" s="46">
        <v>5</v>
      </c>
      <c r="I222" s="46">
        <v>17</v>
      </c>
    </row>
    <row r="223" spans="2:9" x14ac:dyDescent="0.25">
      <c r="B223" s="67">
        <v>44838</v>
      </c>
      <c r="C223" s="17" t="s">
        <v>87</v>
      </c>
      <c r="D223" s="17" t="s">
        <v>69</v>
      </c>
      <c r="E223" s="17" t="s">
        <v>162</v>
      </c>
      <c r="F223" s="17" t="s">
        <v>67</v>
      </c>
      <c r="G223" s="17" t="s">
        <v>76</v>
      </c>
      <c r="H223" s="46">
        <v>15</v>
      </c>
      <c r="I223" s="46">
        <v>6</v>
      </c>
    </row>
    <row r="224" spans="2:9" x14ac:dyDescent="0.25">
      <c r="B224" s="67">
        <v>44841</v>
      </c>
      <c r="C224" s="17" t="s">
        <v>84</v>
      </c>
      <c r="D224" s="17" t="s">
        <v>17</v>
      </c>
      <c r="E224" s="17" t="s">
        <v>27</v>
      </c>
      <c r="F224" s="17" t="s">
        <v>61</v>
      </c>
      <c r="G224" s="17" t="s">
        <v>75</v>
      </c>
      <c r="H224" s="46">
        <v>15</v>
      </c>
      <c r="I224" s="46">
        <v>18</v>
      </c>
    </row>
    <row r="225" spans="2:9" x14ac:dyDescent="0.25">
      <c r="B225" s="67">
        <v>44842</v>
      </c>
      <c r="C225" s="17" t="s">
        <v>86</v>
      </c>
      <c r="D225" s="17" t="s">
        <v>69</v>
      </c>
      <c r="E225" s="17" t="s">
        <v>162</v>
      </c>
      <c r="F225" s="17" t="s">
        <v>67</v>
      </c>
      <c r="G225" s="17" t="s">
        <v>78</v>
      </c>
      <c r="H225" s="46">
        <v>15</v>
      </c>
      <c r="I225" s="46">
        <v>2</v>
      </c>
    </row>
    <row r="226" spans="2:9" x14ac:dyDescent="0.25">
      <c r="B226" s="67">
        <v>44842</v>
      </c>
      <c r="C226" s="17" t="s">
        <v>83</v>
      </c>
      <c r="D226" s="17" t="s">
        <v>149</v>
      </c>
      <c r="E226" s="17" t="s">
        <v>162</v>
      </c>
      <c r="F226" s="17" t="s">
        <v>67</v>
      </c>
      <c r="G226" s="17" t="s">
        <v>77</v>
      </c>
      <c r="H226" s="46">
        <v>15</v>
      </c>
      <c r="I226" s="46">
        <v>20</v>
      </c>
    </row>
    <row r="227" spans="2:9" x14ac:dyDescent="0.25">
      <c r="B227" s="67">
        <v>44844</v>
      </c>
      <c r="C227" s="17" t="s">
        <v>85</v>
      </c>
      <c r="D227" s="17" t="s">
        <v>71</v>
      </c>
      <c r="E227" s="17" t="s">
        <v>162</v>
      </c>
      <c r="F227" s="17" t="s">
        <v>67</v>
      </c>
      <c r="G227" s="17" t="s">
        <v>76</v>
      </c>
      <c r="H227" s="46">
        <v>20</v>
      </c>
      <c r="I227" s="46">
        <v>13</v>
      </c>
    </row>
    <row r="228" spans="2:9" x14ac:dyDescent="0.25">
      <c r="B228" s="67">
        <v>44845</v>
      </c>
      <c r="C228" s="17" t="s">
        <v>89</v>
      </c>
      <c r="D228" s="17" t="s">
        <v>15</v>
      </c>
      <c r="E228" s="17" t="s">
        <v>161</v>
      </c>
      <c r="F228" s="17" t="s">
        <v>63</v>
      </c>
      <c r="G228" s="17" t="s">
        <v>75</v>
      </c>
      <c r="H228" s="46">
        <v>25</v>
      </c>
      <c r="I228" s="46">
        <v>19</v>
      </c>
    </row>
    <row r="229" spans="2:9" x14ac:dyDescent="0.25">
      <c r="B229" s="67">
        <v>44845</v>
      </c>
      <c r="C229" s="17" t="s">
        <v>85</v>
      </c>
      <c r="D229" s="17" t="s">
        <v>68</v>
      </c>
      <c r="E229" s="17" t="s">
        <v>162</v>
      </c>
      <c r="F229" s="17" t="s">
        <v>67</v>
      </c>
      <c r="G229" s="17" t="s">
        <v>79</v>
      </c>
      <c r="H229" s="46">
        <v>15</v>
      </c>
      <c r="I229" s="46">
        <v>6</v>
      </c>
    </row>
    <row r="230" spans="2:9" x14ac:dyDescent="0.25">
      <c r="B230" s="67">
        <v>44852</v>
      </c>
      <c r="C230" s="17" t="s">
        <v>89</v>
      </c>
      <c r="D230" s="17" t="s">
        <v>59</v>
      </c>
      <c r="E230" s="17" t="s">
        <v>30</v>
      </c>
      <c r="F230" s="17" t="s">
        <v>62</v>
      </c>
      <c r="G230" s="17" t="s">
        <v>79</v>
      </c>
      <c r="H230" s="46">
        <v>10</v>
      </c>
      <c r="I230" s="46">
        <v>6</v>
      </c>
    </row>
    <row r="231" spans="2:9" x14ac:dyDescent="0.25">
      <c r="B231" s="67">
        <v>44854</v>
      </c>
      <c r="C231" s="17" t="s">
        <v>83</v>
      </c>
      <c r="D231" s="17" t="s">
        <v>15</v>
      </c>
      <c r="E231" s="17" t="s">
        <v>161</v>
      </c>
      <c r="F231" s="17" t="s">
        <v>63</v>
      </c>
      <c r="G231" s="17" t="s">
        <v>72</v>
      </c>
      <c r="H231" s="46">
        <v>25</v>
      </c>
      <c r="I231" s="46">
        <v>7</v>
      </c>
    </row>
    <row r="232" spans="2:9" x14ac:dyDescent="0.25">
      <c r="B232" s="67">
        <v>44856</v>
      </c>
      <c r="C232" s="17" t="s">
        <v>87</v>
      </c>
      <c r="D232" s="17" t="s">
        <v>64</v>
      </c>
      <c r="E232" s="17" t="s">
        <v>164</v>
      </c>
      <c r="F232" s="17" t="s">
        <v>65</v>
      </c>
      <c r="G232" s="17" t="s">
        <v>81</v>
      </c>
      <c r="H232" s="46">
        <v>10</v>
      </c>
      <c r="I232" s="46">
        <v>17</v>
      </c>
    </row>
    <row r="233" spans="2:9" x14ac:dyDescent="0.25">
      <c r="B233" s="67">
        <v>44859</v>
      </c>
      <c r="C233" s="17" t="s">
        <v>84</v>
      </c>
      <c r="D233" s="17" t="s">
        <v>17</v>
      </c>
      <c r="E233" s="17" t="s">
        <v>27</v>
      </c>
      <c r="F233" s="17" t="s">
        <v>61</v>
      </c>
      <c r="G233" s="17" t="s">
        <v>76</v>
      </c>
      <c r="H233" s="46">
        <v>0</v>
      </c>
      <c r="I233" s="46">
        <v>3</v>
      </c>
    </row>
    <row r="234" spans="2:9" x14ac:dyDescent="0.25">
      <c r="B234" s="67">
        <v>44866</v>
      </c>
      <c r="C234" s="17" t="s">
        <v>82</v>
      </c>
      <c r="D234" s="17" t="s">
        <v>69</v>
      </c>
      <c r="E234" s="17" t="s">
        <v>162</v>
      </c>
      <c r="F234" s="17" t="s">
        <v>67</v>
      </c>
      <c r="G234" s="17" t="s">
        <v>73</v>
      </c>
      <c r="H234" s="46">
        <v>30</v>
      </c>
      <c r="I234" s="46">
        <v>4</v>
      </c>
    </row>
    <row r="235" spans="2:9" x14ac:dyDescent="0.25">
      <c r="B235" s="67">
        <v>44866</v>
      </c>
      <c r="C235" s="17" t="s">
        <v>84</v>
      </c>
      <c r="D235" s="17" t="s">
        <v>16</v>
      </c>
      <c r="E235" s="17" t="s">
        <v>29</v>
      </c>
      <c r="F235" s="17" t="s">
        <v>63</v>
      </c>
      <c r="G235" s="17" t="s">
        <v>76</v>
      </c>
      <c r="H235" s="46">
        <v>15</v>
      </c>
      <c r="I235" s="46">
        <v>6</v>
      </c>
    </row>
    <row r="236" spans="2:9" x14ac:dyDescent="0.25">
      <c r="B236" s="67">
        <v>44869</v>
      </c>
      <c r="C236" s="17" t="s">
        <v>82</v>
      </c>
      <c r="D236" s="17" t="s">
        <v>17</v>
      </c>
      <c r="E236" s="17" t="s">
        <v>27</v>
      </c>
      <c r="F236" s="17" t="s">
        <v>61</v>
      </c>
      <c r="G236" s="17" t="s">
        <v>73</v>
      </c>
      <c r="H236" s="46">
        <v>5</v>
      </c>
      <c r="I236" s="46">
        <v>4</v>
      </c>
    </row>
    <row r="237" spans="2:9" x14ac:dyDescent="0.25">
      <c r="B237" s="67">
        <v>44869</v>
      </c>
      <c r="C237" s="17" t="s">
        <v>88</v>
      </c>
      <c r="D237" s="17" t="s">
        <v>149</v>
      </c>
      <c r="E237" s="17" t="s">
        <v>162</v>
      </c>
      <c r="F237" s="17" t="s">
        <v>67</v>
      </c>
      <c r="G237" s="17" t="s">
        <v>75</v>
      </c>
      <c r="H237" s="46">
        <v>10</v>
      </c>
      <c r="I237" s="46">
        <v>14</v>
      </c>
    </row>
    <row r="238" spans="2:9" x14ac:dyDescent="0.25">
      <c r="B238" s="67">
        <v>44870</v>
      </c>
      <c r="C238" s="17" t="s">
        <v>85</v>
      </c>
      <c r="D238" s="17" t="s">
        <v>60</v>
      </c>
      <c r="E238" s="17" t="s">
        <v>161</v>
      </c>
      <c r="F238" s="17" t="s">
        <v>63</v>
      </c>
      <c r="G238" s="17" t="s">
        <v>76</v>
      </c>
      <c r="H238" s="46">
        <v>25</v>
      </c>
      <c r="I238" s="46">
        <v>10</v>
      </c>
    </row>
    <row r="239" spans="2:9" x14ac:dyDescent="0.25">
      <c r="B239" s="67">
        <v>44870</v>
      </c>
      <c r="C239" s="17" t="s">
        <v>89</v>
      </c>
      <c r="D239" s="17" t="s">
        <v>68</v>
      </c>
      <c r="E239" s="17" t="s">
        <v>162</v>
      </c>
      <c r="F239" s="17" t="s">
        <v>67</v>
      </c>
      <c r="G239" s="17" t="s">
        <v>73</v>
      </c>
      <c r="H239" s="46">
        <v>15</v>
      </c>
      <c r="I239" s="46">
        <v>4</v>
      </c>
    </row>
    <row r="240" spans="2:9" x14ac:dyDescent="0.25">
      <c r="B240" s="67">
        <v>44871</v>
      </c>
      <c r="C240" s="17" t="s">
        <v>89</v>
      </c>
      <c r="D240" s="17" t="s">
        <v>149</v>
      </c>
      <c r="E240" s="17" t="s">
        <v>162</v>
      </c>
      <c r="F240" s="17" t="s">
        <v>67</v>
      </c>
      <c r="G240" s="17" t="s">
        <v>72</v>
      </c>
      <c r="H240" s="46">
        <v>30</v>
      </c>
      <c r="I240" s="46">
        <v>14</v>
      </c>
    </row>
    <row r="241" spans="2:9" x14ac:dyDescent="0.25">
      <c r="B241" s="67">
        <v>44876</v>
      </c>
      <c r="C241" s="17" t="s">
        <v>87</v>
      </c>
      <c r="D241" s="17" t="s">
        <v>148</v>
      </c>
      <c r="E241" s="17" t="s">
        <v>162</v>
      </c>
      <c r="F241" s="17" t="s">
        <v>67</v>
      </c>
      <c r="G241" s="17" t="s">
        <v>73</v>
      </c>
      <c r="H241" s="46">
        <v>15</v>
      </c>
      <c r="I241" s="46">
        <v>17</v>
      </c>
    </row>
    <row r="242" spans="2:9" x14ac:dyDescent="0.25">
      <c r="B242" s="67">
        <v>44882</v>
      </c>
      <c r="C242" s="17" t="s">
        <v>86</v>
      </c>
      <c r="D242" s="17" t="s">
        <v>70</v>
      </c>
      <c r="E242" s="17" t="s">
        <v>162</v>
      </c>
      <c r="F242" s="17" t="s">
        <v>67</v>
      </c>
      <c r="G242" s="17" t="s">
        <v>75</v>
      </c>
      <c r="H242" s="46">
        <v>10</v>
      </c>
      <c r="I242" s="46">
        <v>6</v>
      </c>
    </row>
    <row r="243" spans="2:9" x14ac:dyDescent="0.25">
      <c r="B243" s="67">
        <v>44884</v>
      </c>
      <c r="C243" s="17" t="s">
        <v>83</v>
      </c>
      <c r="D243" s="17" t="s">
        <v>17</v>
      </c>
      <c r="E243" s="17" t="s">
        <v>27</v>
      </c>
      <c r="F243" s="17" t="s">
        <v>61</v>
      </c>
      <c r="G243" s="17" t="s">
        <v>76</v>
      </c>
      <c r="H243" s="46">
        <v>30</v>
      </c>
      <c r="I243" s="46">
        <v>20</v>
      </c>
    </row>
    <row r="244" spans="2:9" x14ac:dyDescent="0.25">
      <c r="B244" s="67">
        <v>44885</v>
      </c>
      <c r="C244" s="17" t="s">
        <v>83</v>
      </c>
      <c r="D244" s="17" t="s">
        <v>16</v>
      </c>
      <c r="E244" s="17" t="s">
        <v>29</v>
      </c>
      <c r="F244" s="17" t="s">
        <v>63</v>
      </c>
      <c r="G244" s="17" t="s">
        <v>75</v>
      </c>
      <c r="H244" s="46">
        <v>5</v>
      </c>
      <c r="I244" s="46">
        <v>19</v>
      </c>
    </row>
    <row r="245" spans="2:9" x14ac:dyDescent="0.25">
      <c r="B245" s="67">
        <v>44887</v>
      </c>
      <c r="C245" s="17" t="s">
        <v>83</v>
      </c>
      <c r="D245" s="17" t="s">
        <v>68</v>
      </c>
      <c r="E245" s="17" t="s">
        <v>162</v>
      </c>
      <c r="F245" s="17" t="s">
        <v>67</v>
      </c>
      <c r="G245" s="17" t="s">
        <v>77</v>
      </c>
      <c r="H245" s="46">
        <v>5</v>
      </c>
      <c r="I245" s="46">
        <v>11</v>
      </c>
    </row>
    <row r="246" spans="2:9" x14ac:dyDescent="0.25">
      <c r="B246" s="67">
        <v>44889</v>
      </c>
      <c r="C246" s="17" t="s">
        <v>86</v>
      </c>
      <c r="D246" s="17" t="s">
        <v>15</v>
      </c>
      <c r="E246" s="17" t="s">
        <v>161</v>
      </c>
      <c r="F246" s="17" t="s">
        <v>63</v>
      </c>
      <c r="G246" s="17" t="s">
        <v>81</v>
      </c>
      <c r="H246" s="46">
        <v>5</v>
      </c>
      <c r="I246" s="46">
        <v>13</v>
      </c>
    </row>
    <row r="247" spans="2:9" x14ac:dyDescent="0.25">
      <c r="B247" s="67">
        <v>44892</v>
      </c>
      <c r="C247" s="17" t="s">
        <v>84</v>
      </c>
      <c r="D247" s="17" t="s">
        <v>60</v>
      </c>
      <c r="E247" s="17" t="s">
        <v>161</v>
      </c>
      <c r="F247" s="17" t="s">
        <v>63</v>
      </c>
      <c r="G247" s="17" t="s">
        <v>81</v>
      </c>
      <c r="H247" s="46">
        <v>15</v>
      </c>
      <c r="I247" s="46">
        <v>9</v>
      </c>
    </row>
    <row r="248" spans="2:9" x14ac:dyDescent="0.25">
      <c r="B248" s="67">
        <v>44908</v>
      </c>
      <c r="C248" s="17" t="s">
        <v>86</v>
      </c>
      <c r="D248" s="17" t="s">
        <v>16</v>
      </c>
      <c r="E248" s="17" t="s">
        <v>29</v>
      </c>
      <c r="F248" s="17" t="s">
        <v>63</v>
      </c>
      <c r="G248" s="17" t="s">
        <v>74</v>
      </c>
      <c r="H248" s="46">
        <v>15</v>
      </c>
      <c r="I248" s="46">
        <v>7</v>
      </c>
    </row>
    <row r="249" spans="2:9" x14ac:dyDescent="0.25">
      <c r="B249" s="67">
        <v>44914</v>
      </c>
      <c r="C249" s="17" t="s">
        <v>82</v>
      </c>
      <c r="D249" s="17" t="s">
        <v>71</v>
      </c>
      <c r="E249" s="17" t="s">
        <v>162</v>
      </c>
      <c r="F249" s="17" t="s">
        <v>67</v>
      </c>
      <c r="G249" s="17" t="s">
        <v>79</v>
      </c>
      <c r="H249" s="46">
        <v>20</v>
      </c>
      <c r="I249" s="46">
        <v>11</v>
      </c>
    </row>
    <row r="250" spans="2:9" x14ac:dyDescent="0.25">
      <c r="B250" s="67">
        <v>44915</v>
      </c>
      <c r="C250" s="17" t="s">
        <v>88</v>
      </c>
      <c r="D250" s="17" t="s">
        <v>17</v>
      </c>
      <c r="E250" s="17" t="s">
        <v>27</v>
      </c>
      <c r="F250" s="17" t="s">
        <v>61</v>
      </c>
      <c r="G250" s="17" t="s">
        <v>73</v>
      </c>
      <c r="H250" s="46">
        <v>20</v>
      </c>
      <c r="I250" s="46">
        <v>15</v>
      </c>
    </row>
    <row r="251" spans="2:9" x14ac:dyDescent="0.25">
      <c r="B251" s="67">
        <v>44916</v>
      </c>
      <c r="C251" s="17" t="s">
        <v>89</v>
      </c>
      <c r="D251" s="17" t="s">
        <v>13</v>
      </c>
      <c r="E251" s="17" t="s">
        <v>28</v>
      </c>
      <c r="F251" s="17" t="s">
        <v>63</v>
      </c>
      <c r="G251" s="17" t="s">
        <v>73</v>
      </c>
      <c r="H251" s="46">
        <v>15</v>
      </c>
      <c r="I251" s="46">
        <v>8</v>
      </c>
    </row>
    <row r="252" spans="2:9" x14ac:dyDescent="0.25">
      <c r="B252" s="67">
        <v>44919</v>
      </c>
      <c r="C252" s="17" t="s">
        <v>86</v>
      </c>
      <c r="D252" s="17" t="s">
        <v>59</v>
      </c>
      <c r="E252" s="17" t="s">
        <v>30</v>
      </c>
      <c r="F252" s="17" t="s">
        <v>62</v>
      </c>
      <c r="G252" s="17" t="s">
        <v>81</v>
      </c>
      <c r="H252" s="46">
        <v>5</v>
      </c>
      <c r="I252" s="46">
        <v>15</v>
      </c>
    </row>
    <row r="253" spans="2:9" x14ac:dyDescent="0.25">
      <c r="B253" s="67">
        <v>44919</v>
      </c>
      <c r="C253" s="17" t="s">
        <v>82</v>
      </c>
      <c r="D253" s="17" t="s">
        <v>17</v>
      </c>
      <c r="E253" s="17" t="s">
        <v>27</v>
      </c>
      <c r="F253" s="17" t="s">
        <v>61</v>
      </c>
      <c r="G253" s="17" t="s">
        <v>79</v>
      </c>
      <c r="H253" s="46">
        <v>20</v>
      </c>
      <c r="I253" s="46">
        <v>20</v>
      </c>
    </row>
    <row r="254" spans="2:9" x14ac:dyDescent="0.25">
      <c r="B254" s="67">
        <v>44919</v>
      </c>
      <c r="C254" s="17" t="s">
        <v>89</v>
      </c>
      <c r="D254" s="17" t="s">
        <v>15</v>
      </c>
      <c r="E254" s="17" t="s">
        <v>161</v>
      </c>
      <c r="F254" s="17" t="s">
        <v>63</v>
      </c>
      <c r="G254" s="17" t="s">
        <v>77</v>
      </c>
      <c r="H254" s="46">
        <v>20</v>
      </c>
      <c r="I254" s="46">
        <v>5</v>
      </c>
    </row>
    <row r="255" spans="2:9" x14ac:dyDescent="0.25">
      <c r="B255" s="67">
        <v>44920</v>
      </c>
      <c r="C255" s="17" t="s">
        <v>82</v>
      </c>
      <c r="D255" s="17" t="s">
        <v>17</v>
      </c>
      <c r="E255" s="17" t="s">
        <v>27</v>
      </c>
      <c r="F255" s="17" t="s">
        <v>61</v>
      </c>
      <c r="G255" s="17" t="s">
        <v>75</v>
      </c>
      <c r="H255" s="46">
        <v>10</v>
      </c>
      <c r="I255" s="46">
        <v>19</v>
      </c>
    </row>
    <row r="256" spans="2:9" x14ac:dyDescent="0.25">
      <c r="B256" s="67">
        <v>44922</v>
      </c>
      <c r="C256" s="17" t="s">
        <v>82</v>
      </c>
      <c r="D256" s="17" t="s">
        <v>17</v>
      </c>
      <c r="E256" s="17" t="s">
        <v>27</v>
      </c>
      <c r="F256" s="17" t="s">
        <v>61</v>
      </c>
      <c r="G256" s="17" t="s">
        <v>72</v>
      </c>
      <c r="H256" s="46">
        <v>10</v>
      </c>
      <c r="I256" s="46">
        <v>5</v>
      </c>
    </row>
    <row r="257" spans="2:9" x14ac:dyDescent="0.25">
      <c r="B257" s="67">
        <v>44923</v>
      </c>
      <c r="C257" s="17" t="s">
        <v>89</v>
      </c>
      <c r="D257" s="17" t="s">
        <v>68</v>
      </c>
      <c r="E257" s="17" t="s">
        <v>162</v>
      </c>
      <c r="F257" s="17" t="s">
        <v>67</v>
      </c>
      <c r="G257" s="17" t="s">
        <v>79</v>
      </c>
      <c r="H257" s="46">
        <v>30</v>
      </c>
      <c r="I257" s="46">
        <v>10</v>
      </c>
    </row>
    <row r="258" spans="2:9" x14ac:dyDescent="0.25">
      <c r="B258" s="67">
        <v>44931</v>
      </c>
      <c r="C258" s="17" t="s">
        <v>87</v>
      </c>
      <c r="D258" s="17" t="s">
        <v>70</v>
      </c>
      <c r="E258" s="17" t="s">
        <v>162</v>
      </c>
      <c r="F258" s="17" t="s">
        <v>67</v>
      </c>
      <c r="G258" s="17" t="s">
        <v>78</v>
      </c>
      <c r="H258" s="46">
        <v>20</v>
      </c>
      <c r="I258" s="46">
        <v>5</v>
      </c>
    </row>
    <row r="259" spans="2:9" x14ac:dyDescent="0.25">
      <c r="B259" s="67">
        <v>44934</v>
      </c>
      <c r="C259" s="17" t="s">
        <v>85</v>
      </c>
      <c r="D259" s="17" t="s">
        <v>70</v>
      </c>
      <c r="E259" s="17" t="s">
        <v>162</v>
      </c>
      <c r="F259" s="17" t="s">
        <v>67</v>
      </c>
      <c r="G259" s="17" t="s">
        <v>81</v>
      </c>
      <c r="H259" s="46">
        <v>5</v>
      </c>
      <c r="I259" s="46">
        <v>15</v>
      </c>
    </row>
    <row r="260" spans="2:9" x14ac:dyDescent="0.25">
      <c r="B260" s="67">
        <v>44938</v>
      </c>
      <c r="C260" s="17" t="s">
        <v>82</v>
      </c>
      <c r="D260" s="17" t="s">
        <v>13</v>
      </c>
      <c r="E260" s="17" t="s">
        <v>28</v>
      </c>
      <c r="F260" s="17" t="s">
        <v>63</v>
      </c>
      <c r="G260" s="17" t="s">
        <v>76</v>
      </c>
      <c r="H260" s="46">
        <v>30</v>
      </c>
      <c r="I260" s="46">
        <v>11</v>
      </c>
    </row>
    <row r="261" spans="2:9" x14ac:dyDescent="0.25">
      <c r="B261" s="67">
        <v>44941</v>
      </c>
      <c r="C261" s="17" t="s">
        <v>86</v>
      </c>
      <c r="D261" s="17" t="s">
        <v>13</v>
      </c>
      <c r="E261" s="17" t="s">
        <v>28</v>
      </c>
      <c r="F261" s="17" t="s">
        <v>63</v>
      </c>
      <c r="G261" s="17" t="s">
        <v>79</v>
      </c>
      <c r="H261" s="46">
        <v>10</v>
      </c>
      <c r="I261" s="46">
        <v>8</v>
      </c>
    </row>
    <row r="262" spans="2:9" x14ac:dyDescent="0.25">
      <c r="B262" s="67">
        <v>44944</v>
      </c>
      <c r="C262" s="17" t="s">
        <v>86</v>
      </c>
      <c r="D262" s="17" t="s">
        <v>13</v>
      </c>
      <c r="E262" s="17" t="s">
        <v>28</v>
      </c>
      <c r="F262" s="17" t="s">
        <v>63</v>
      </c>
      <c r="G262" s="17" t="s">
        <v>76</v>
      </c>
      <c r="H262" s="46">
        <v>10</v>
      </c>
      <c r="I262" s="46">
        <v>8</v>
      </c>
    </row>
    <row r="263" spans="2:9" x14ac:dyDescent="0.25">
      <c r="B263" s="67">
        <v>44945</v>
      </c>
      <c r="C263" s="17" t="s">
        <v>87</v>
      </c>
      <c r="D263" s="17" t="s">
        <v>70</v>
      </c>
      <c r="E263" s="17" t="s">
        <v>162</v>
      </c>
      <c r="F263" s="17" t="s">
        <v>67</v>
      </c>
      <c r="G263" s="17" t="s">
        <v>78</v>
      </c>
      <c r="H263" s="46">
        <v>30</v>
      </c>
      <c r="I263" s="46">
        <v>20</v>
      </c>
    </row>
    <row r="264" spans="2:9" x14ac:dyDescent="0.25">
      <c r="B264" s="67">
        <v>44945</v>
      </c>
      <c r="C264" s="17" t="s">
        <v>82</v>
      </c>
      <c r="D264" s="17" t="s">
        <v>15</v>
      </c>
      <c r="E264" s="17" t="s">
        <v>161</v>
      </c>
      <c r="F264" s="17" t="s">
        <v>63</v>
      </c>
      <c r="G264" s="17" t="s">
        <v>81</v>
      </c>
      <c r="H264" s="46">
        <v>20</v>
      </c>
      <c r="I264" s="46">
        <v>8</v>
      </c>
    </row>
    <row r="265" spans="2:9" x14ac:dyDescent="0.25">
      <c r="B265" s="67">
        <v>44946</v>
      </c>
      <c r="C265" s="17" t="s">
        <v>84</v>
      </c>
      <c r="D265" s="17" t="s">
        <v>16</v>
      </c>
      <c r="E265" s="17" t="s">
        <v>29</v>
      </c>
      <c r="F265" s="17" t="s">
        <v>63</v>
      </c>
      <c r="G265" s="17" t="s">
        <v>80</v>
      </c>
      <c r="H265" s="46">
        <v>20</v>
      </c>
      <c r="I265" s="46">
        <v>11</v>
      </c>
    </row>
    <row r="266" spans="2:9" x14ac:dyDescent="0.25">
      <c r="B266" s="67">
        <v>44948</v>
      </c>
      <c r="C266" s="17" t="s">
        <v>83</v>
      </c>
      <c r="D266" s="17" t="s">
        <v>13</v>
      </c>
      <c r="E266" s="17" t="s">
        <v>28</v>
      </c>
      <c r="F266" s="17" t="s">
        <v>63</v>
      </c>
      <c r="G266" s="17" t="s">
        <v>81</v>
      </c>
      <c r="H266" s="46">
        <v>30</v>
      </c>
      <c r="I266" s="46">
        <v>18</v>
      </c>
    </row>
    <row r="267" spans="2:9" x14ac:dyDescent="0.25">
      <c r="B267" s="67">
        <v>44952</v>
      </c>
      <c r="C267" s="17" t="s">
        <v>84</v>
      </c>
      <c r="D267" s="17" t="s">
        <v>70</v>
      </c>
      <c r="E267" s="17" t="s">
        <v>162</v>
      </c>
      <c r="F267" s="17" t="s">
        <v>67</v>
      </c>
      <c r="G267" s="17" t="s">
        <v>75</v>
      </c>
      <c r="H267" s="46">
        <v>10</v>
      </c>
      <c r="I267" s="46">
        <v>19</v>
      </c>
    </row>
    <row r="268" spans="2:9" x14ac:dyDescent="0.25">
      <c r="B268" s="67">
        <v>44952</v>
      </c>
      <c r="C268" s="17" t="s">
        <v>87</v>
      </c>
      <c r="D268" s="17" t="s">
        <v>17</v>
      </c>
      <c r="E268" s="17" t="s">
        <v>27</v>
      </c>
      <c r="F268" s="17" t="s">
        <v>61</v>
      </c>
      <c r="G268" s="17" t="s">
        <v>76</v>
      </c>
      <c r="H268" s="46">
        <v>20</v>
      </c>
      <c r="I268" s="46">
        <v>14</v>
      </c>
    </row>
    <row r="269" spans="2:9" x14ac:dyDescent="0.25">
      <c r="B269" s="67">
        <v>44963</v>
      </c>
      <c r="C269" s="17" t="s">
        <v>85</v>
      </c>
      <c r="D269" s="17" t="s">
        <v>43</v>
      </c>
      <c r="E269" s="17" t="s">
        <v>163</v>
      </c>
      <c r="F269" s="17" t="s">
        <v>63</v>
      </c>
      <c r="G269" s="17" t="s">
        <v>80</v>
      </c>
      <c r="H269" s="46">
        <v>20</v>
      </c>
      <c r="I269" s="46">
        <v>6</v>
      </c>
    </row>
    <row r="270" spans="2:9" x14ac:dyDescent="0.25">
      <c r="B270" s="67">
        <v>44967</v>
      </c>
      <c r="C270" s="17" t="s">
        <v>89</v>
      </c>
      <c r="D270" s="17" t="s">
        <v>17</v>
      </c>
      <c r="E270" s="17" t="s">
        <v>27</v>
      </c>
      <c r="F270" s="17" t="s">
        <v>61</v>
      </c>
      <c r="G270" s="17" t="s">
        <v>77</v>
      </c>
      <c r="H270" s="46">
        <v>0</v>
      </c>
      <c r="I270" s="46">
        <v>7</v>
      </c>
    </row>
    <row r="271" spans="2:9" x14ac:dyDescent="0.25">
      <c r="B271" s="67">
        <v>44969</v>
      </c>
      <c r="C271" s="17" t="s">
        <v>89</v>
      </c>
      <c r="D271" s="17" t="s">
        <v>43</v>
      </c>
      <c r="E271" s="17" t="s">
        <v>163</v>
      </c>
      <c r="F271" s="17" t="s">
        <v>63</v>
      </c>
      <c r="G271" s="17" t="s">
        <v>76</v>
      </c>
      <c r="H271" s="46">
        <v>0</v>
      </c>
      <c r="I271" s="46">
        <v>17</v>
      </c>
    </row>
    <row r="272" spans="2:9" x14ac:dyDescent="0.25">
      <c r="B272" s="67">
        <v>44988</v>
      </c>
      <c r="C272" s="17" t="s">
        <v>89</v>
      </c>
      <c r="D272" s="17" t="s">
        <v>69</v>
      </c>
      <c r="E272" s="17" t="s">
        <v>162</v>
      </c>
      <c r="F272" s="17" t="s">
        <v>67</v>
      </c>
      <c r="G272" s="17" t="s">
        <v>78</v>
      </c>
      <c r="H272" s="46">
        <v>30</v>
      </c>
      <c r="I272" s="46">
        <v>2</v>
      </c>
    </row>
    <row r="273" spans="2:9" x14ac:dyDescent="0.25">
      <c r="B273" s="67">
        <v>44988</v>
      </c>
      <c r="C273" s="17" t="s">
        <v>85</v>
      </c>
      <c r="D273" s="17" t="s">
        <v>17</v>
      </c>
      <c r="E273" s="17" t="s">
        <v>27</v>
      </c>
      <c r="F273" s="17" t="s">
        <v>61</v>
      </c>
      <c r="G273" s="17" t="s">
        <v>77</v>
      </c>
      <c r="H273" s="46">
        <v>30</v>
      </c>
      <c r="I273" s="46">
        <v>18</v>
      </c>
    </row>
    <row r="274" spans="2:9" x14ac:dyDescent="0.25">
      <c r="B274" s="67">
        <v>44990</v>
      </c>
      <c r="C274" s="17" t="s">
        <v>85</v>
      </c>
      <c r="D274" s="17" t="s">
        <v>64</v>
      </c>
      <c r="E274" s="17" t="s">
        <v>164</v>
      </c>
      <c r="F274" s="17" t="s">
        <v>65</v>
      </c>
      <c r="G274" s="17" t="s">
        <v>74</v>
      </c>
      <c r="H274" s="46">
        <v>5</v>
      </c>
      <c r="I274" s="46">
        <v>14</v>
      </c>
    </row>
    <row r="275" spans="2:9" x14ac:dyDescent="0.25">
      <c r="B275" s="67">
        <v>44991</v>
      </c>
      <c r="C275" s="17" t="s">
        <v>82</v>
      </c>
      <c r="D275" s="17" t="s">
        <v>59</v>
      </c>
      <c r="E275" s="17" t="s">
        <v>30</v>
      </c>
      <c r="F275" s="17" t="s">
        <v>62</v>
      </c>
      <c r="G275" s="17" t="s">
        <v>81</v>
      </c>
      <c r="H275" s="46">
        <v>20</v>
      </c>
      <c r="I275" s="46">
        <v>16</v>
      </c>
    </row>
    <row r="276" spans="2:9" x14ac:dyDescent="0.25">
      <c r="B276" s="67">
        <v>44995</v>
      </c>
      <c r="C276" s="17" t="s">
        <v>89</v>
      </c>
      <c r="D276" s="17" t="s">
        <v>13</v>
      </c>
      <c r="E276" s="17" t="s">
        <v>28</v>
      </c>
      <c r="F276" s="17" t="s">
        <v>63</v>
      </c>
      <c r="G276" s="17" t="s">
        <v>74</v>
      </c>
      <c r="H276" s="46">
        <v>5</v>
      </c>
      <c r="I276" s="46">
        <v>4</v>
      </c>
    </row>
    <row r="277" spans="2:9" x14ac:dyDescent="0.25">
      <c r="B277" s="67">
        <v>44996</v>
      </c>
      <c r="C277" s="17" t="s">
        <v>83</v>
      </c>
      <c r="D277" s="17" t="s">
        <v>59</v>
      </c>
      <c r="E277" s="17" t="s">
        <v>30</v>
      </c>
      <c r="F277" s="17" t="s">
        <v>62</v>
      </c>
      <c r="G277" s="17" t="s">
        <v>73</v>
      </c>
      <c r="H277" s="46">
        <v>5</v>
      </c>
      <c r="I277" s="46">
        <v>9</v>
      </c>
    </row>
    <row r="278" spans="2:9" x14ac:dyDescent="0.25">
      <c r="B278" s="67">
        <v>45007</v>
      </c>
      <c r="C278" s="17" t="s">
        <v>83</v>
      </c>
      <c r="D278" s="17" t="s">
        <v>59</v>
      </c>
      <c r="E278" s="17" t="s">
        <v>30</v>
      </c>
      <c r="F278" s="17" t="s">
        <v>62</v>
      </c>
      <c r="G278" s="17" t="s">
        <v>74</v>
      </c>
      <c r="H278" s="46">
        <v>25</v>
      </c>
      <c r="I278" s="46">
        <v>17</v>
      </c>
    </row>
    <row r="279" spans="2:9" x14ac:dyDescent="0.25">
      <c r="B279" s="67">
        <v>45010</v>
      </c>
      <c r="C279" s="17" t="s">
        <v>88</v>
      </c>
      <c r="D279" s="17" t="s">
        <v>68</v>
      </c>
      <c r="E279" s="17" t="s">
        <v>162</v>
      </c>
      <c r="F279" s="17" t="s">
        <v>67</v>
      </c>
      <c r="G279" s="17" t="s">
        <v>81</v>
      </c>
      <c r="H279" s="46">
        <v>10</v>
      </c>
      <c r="I279" s="46">
        <v>6</v>
      </c>
    </row>
    <row r="280" spans="2:9" x14ac:dyDescent="0.25">
      <c r="B280" s="67">
        <v>45012</v>
      </c>
      <c r="C280" s="17" t="s">
        <v>85</v>
      </c>
      <c r="D280" s="17" t="s">
        <v>16</v>
      </c>
      <c r="E280" s="17" t="s">
        <v>29</v>
      </c>
      <c r="F280" s="17" t="s">
        <v>63</v>
      </c>
      <c r="G280" s="17" t="s">
        <v>73</v>
      </c>
      <c r="H280" s="46">
        <v>20</v>
      </c>
      <c r="I280" s="46">
        <v>20</v>
      </c>
    </row>
    <row r="281" spans="2:9" x14ac:dyDescent="0.25">
      <c r="B281" s="67">
        <v>45024</v>
      </c>
      <c r="C281" s="17" t="s">
        <v>85</v>
      </c>
      <c r="D281" s="17" t="s">
        <v>60</v>
      </c>
      <c r="E281" s="17" t="s">
        <v>161</v>
      </c>
      <c r="F281" s="17" t="s">
        <v>63</v>
      </c>
      <c r="G281" s="17" t="s">
        <v>80</v>
      </c>
      <c r="H281" s="46">
        <v>20</v>
      </c>
      <c r="I281" s="46">
        <v>13</v>
      </c>
    </row>
    <row r="282" spans="2:9" x14ac:dyDescent="0.25">
      <c r="B282" s="67">
        <v>45027</v>
      </c>
      <c r="C282" s="17" t="s">
        <v>89</v>
      </c>
      <c r="D282" s="17" t="s">
        <v>69</v>
      </c>
      <c r="E282" s="17" t="s">
        <v>162</v>
      </c>
      <c r="F282" s="17" t="s">
        <v>67</v>
      </c>
      <c r="G282" s="17" t="s">
        <v>75</v>
      </c>
      <c r="H282" s="46">
        <v>30</v>
      </c>
      <c r="I282" s="46">
        <v>6</v>
      </c>
    </row>
    <row r="283" spans="2:9" x14ac:dyDescent="0.25">
      <c r="B283" s="67">
        <v>45029</v>
      </c>
      <c r="C283" s="17" t="s">
        <v>82</v>
      </c>
      <c r="D283" s="17" t="s">
        <v>59</v>
      </c>
      <c r="E283" s="17" t="s">
        <v>30</v>
      </c>
      <c r="F283" s="17" t="s">
        <v>62</v>
      </c>
      <c r="G283" s="17" t="s">
        <v>74</v>
      </c>
      <c r="H283" s="46">
        <v>10</v>
      </c>
      <c r="I283" s="46">
        <v>12</v>
      </c>
    </row>
    <row r="284" spans="2:9" x14ac:dyDescent="0.25">
      <c r="B284" s="67">
        <v>45045</v>
      </c>
      <c r="C284" s="17" t="s">
        <v>85</v>
      </c>
      <c r="D284" s="17" t="s">
        <v>43</v>
      </c>
      <c r="E284" s="17" t="s">
        <v>163</v>
      </c>
      <c r="F284" s="17" t="s">
        <v>63</v>
      </c>
      <c r="G284" s="17" t="s">
        <v>73</v>
      </c>
      <c r="H284" s="46">
        <v>10</v>
      </c>
      <c r="I284" s="46">
        <v>11</v>
      </c>
    </row>
    <row r="285" spans="2:9" x14ac:dyDescent="0.25">
      <c r="B285" s="67">
        <v>45045</v>
      </c>
      <c r="C285" s="17" t="s">
        <v>85</v>
      </c>
      <c r="D285" s="17" t="s">
        <v>13</v>
      </c>
      <c r="E285" s="17" t="s">
        <v>28</v>
      </c>
      <c r="F285" s="17" t="s">
        <v>63</v>
      </c>
      <c r="G285" s="17" t="s">
        <v>77</v>
      </c>
      <c r="H285" s="46">
        <v>0</v>
      </c>
      <c r="I285" s="46">
        <v>10</v>
      </c>
    </row>
    <row r="286" spans="2:9" x14ac:dyDescent="0.25">
      <c r="B286" s="67">
        <v>45048</v>
      </c>
      <c r="C286" s="17" t="s">
        <v>89</v>
      </c>
      <c r="D286" s="17" t="s">
        <v>68</v>
      </c>
      <c r="E286" s="17" t="s">
        <v>162</v>
      </c>
      <c r="F286" s="17" t="s">
        <v>67</v>
      </c>
      <c r="G286" s="17" t="s">
        <v>81</v>
      </c>
      <c r="H286" s="46">
        <v>20</v>
      </c>
      <c r="I286" s="46">
        <v>2</v>
      </c>
    </row>
    <row r="287" spans="2:9" x14ac:dyDescent="0.25">
      <c r="B287" s="67">
        <v>45049</v>
      </c>
      <c r="C287" s="17" t="s">
        <v>82</v>
      </c>
      <c r="D287" s="17" t="s">
        <v>68</v>
      </c>
      <c r="E287" s="17" t="s">
        <v>162</v>
      </c>
      <c r="F287" s="17" t="s">
        <v>67</v>
      </c>
      <c r="G287" s="17" t="s">
        <v>80</v>
      </c>
      <c r="H287" s="46">
        <v>10</v>
      </c>
      <c r="I287" s="46">
        <v>19</v>
      </c>
    </row>
    <row r="288" spans="2:9" x14ac:dyDescent="0.25">
      <c r="B288" s="67">
        <v>45050</v>
      </c>
      <c r="C288" s="17" t="s">
        <v>87</v>
      </c>
      <c r="D288" s="17" t="s">
        <v>13</v>
      </c>
      <c r="E288" s="17" t="s">
        <v>28</v>
      </c>
      <c r="F288" s="17" t="s">
        <v>63</v>
      </c>
      <c r="G288" s="17" t="s">
        <v>73</v>
      </c>
      <c r="H288" s="46">
        <v>30</v>
      </c>
      <c r="I288" s="46">
        <v>7</v>
      </c>
    </row>
    <row r="289" spans="2:9" x14ac:dyDescent="0.25">
      <c r="B289" s="67">
        <v>45053</v>
      </c>
      <c r="C289" s="17" t="s">
        <v>82</v>
      </c>
      <c r="D289" s="17" t="s">
        <v>60</v>
      </c>
      <c r="E289" s="17" t="s">
        <v>161</v>
      </c>
      <c r="F289" s="17" t="s">
        <v>63</v>
      </c>
      <c r="G289" s="17" t="s">
        <v>72</v>
      </c>
      <c r="H289" s="46">
        <v>25</v>
      </c>
      <c r="I289" s="46">
        <v>15</v>
      </c>
    </row>
    <row r="290" spans="2:9" x14ac:dyDescent="0.25">
      <c r="B290" s="67">
        <v>45054</v>
      </c>
      <c r="C290" s="17" t="s">
        <v>84</v>
      </c>
      <c r="D290" s="17" t="s">
        <v>17</v>
      </c>
      <c r="E290" s="17" t="s">
        <v>27</v>
      </c>
      <c r="F290" s="17" t="s">
        <v>61</v>
      </c>
      <c r="G290" s="17" t="s">
        <v>72</v>
      </c>
      <c r="H290" s="46">
        <v>25</v>
      </c>
      <c r="I290" s="46">
        <v>20</v>
      </c>
    </row>
    <row r="291" spans="2:9" x14ac:dyDescent="0.25">
      <c r="B291" s="67">
        <v>45060</v>
      </c>
      <c r="C291" s="17" t="s">
        <v>87</v>
      </c>
      <c r="D291" s="17" t="s">
        <v>15</v>
      </c>
      <c r="E291" s="17" t="s">
        <v>161</v>
      </c>
      <c r="F291" s="17" t="s">
        <v>63</v>
      </c>
      <c r="G291" s="17" t="s">
        <v>74</v>
      </c>
      <c r="H291" s="46">
        <v>25</v>
      </c>
      <c r="I291" s="46">
        <v>10</v>
      </c>
    </row>
    <row r="292" spans="2:9" x14ac:dyDescent="0.25">
      <c r="B292" s="67">
        <v>45065</v>
      </c>
      <c r="C292" s="17" t="s">
        <v>84</v>
      </c>
      <c r="D292" s="17" t="s">
        <v>13</v>
      </c>
      <c r="E292" s="17" t="s">
        <v>28</v>
      </c>
      <c r="F292" s="17" t="s">
        <v>63</v>
      </c>
      <c r="G292" s="17" t="s">
        <v>77</v>
      </c>
      <c r="H292" s="46">
        <v>15</v>
      </c>
      <c r="I292" s="46">
        <v>2</v>
      </c>
    </row>
    <row r="293" spans="2:9" x14ac:dyDescent="0.25">
      <c r="B293" s="67">
        <v>45066</v>
      </c>
      <c r="C293" s="17" t="s">
        <v>83</v>
      </c>
      <c r="D293" s="17" t="s">
        <v>17</v>
      </c>
      <c r="E293" s="17" t="s">
        <v>27</v>
      </c>
      <c r="F293" s="17" t="s">
        <v>61</v>
      </c>
      <c r="G293" s="17" t="s">
        <v>76</v>
      </c>
      <c r="H293" s="46">
        <v>20</v>
      </c>
      <c r="I293" s="46">
        <v>5</v>
      </c>
    </row>
    <row r="294" spans="2:9" x14ac:dyDescent="0.25">
      <c r="B294" s="67">
        <v>45069</v>
      </c>
      <c r="C294" s="17" t="s">
        <v>87</v>
      </c>
      <c r="D294" s="17" t="s">
        <v>59</v>
      </c>
      <c r="E294" s="17" t="s">
        <v>30</v>
      </c>
      <c r="F294" s="17" t="s">
        <v>62</v>
      </c>
      <c r="G294" s="17" t="s">
        <v>76</v>
      </c>
      <c r="H294" s="46">
        <v>15</v>
      </c>
      <c r="I294" s="46">
        <v>18</v>
      </c>
    </row>
    <row r="295" spans="2:9" x14ac:dyDescent="0.25">
      <c r="B295" s="67">
        <v>45072</v>
      </c>
      <c r="C295" s="17" t="s">
        <v>86</v>
      </c>
      <c r="D295" s="17" t="s">
        <v>15</v>
      </c>
      <c r="E295" s="17" t="s">
        <v>161</v>
      </c>
      <c r="F295" s="17" t="s">
        <v>63</v>
      </c>
      <c r="G295" s="17" t="s">
        <v>80</v>
      </c>
      <c r="H295" s="46">
        <v>0</v>
      </c>
      <c r="I295" s="46">
        <v>20</v>
      </c>
    </row>
    <row r="296" spans="2:9" x14ac:dyDescent="0.25">
      <c r="B296" s="67">
        <v>45075</v>
      </c>
      <c r="C296" s="17" t="s">
        <v>89</v>
      </c>
      <c r="D296" s="17" t="s">
        <v>68</v>
      </c>
      <c r="E296" s="17" t="s">
        <v>162</v>
      </c>
      <c r="F296" s="17" t="s">
        <v>67</v>
      </c>
      <c r="G296" s="17" t="s">
        <v>75</v>
      </c>
      <c r="H296" s="46">
        <v>10</v>
      </c>
      <c r="I296" s="46">
        <v>13</v>
      </c>
    </row>
    <row r="297" spans="2:9" x14ac:dyDescent="0.25">
      <c r="B297" s="67">
        <v>45076</v>
      </c>
      <c r="C297" s="17" t="s">
        <v>85</v>
      </c>
      <c r="D297" s="17" t="s">
        <v>60</v>
      </c>
      <c r="E297" s="17" t="s">
        <v>161</v>
      </c>
      <c r="F297" s="17" t="s">
        <v>63</v>
      </c>
      <c r="G297" s="17" t="s">
        <v>76</v>
      </c>
      <c r="H297" s="46">
        <v>15</v>
      </c>
      <c r="I297" s="46">
        <v>10</v>
      </c>
    </row>
    <row r="298" spans="2:9" x14ac:dyDescent="0.25">
      <c r="B298" s="67">
        <v>45078</v>
      </c>
      <c r="C298" s="17" t="s">
        <v>82</v>
      </c>
      <c r="D298" s="17" t="s">
        <v>71</v>
      </c>
      <c r="E298" s="17" t="s">
        <v>162</v>
      </c>
      <c r="F298" s="17" t="s">
        <v>67</v>
      </c>
      <c r="G298" s="17" t="s">
        <v>81</v>
      </c>
      <c r="H298" s="46">
        <v>15</v>
      </c>
      <c r="I298" s="46">
        <v>11</v>
      </c>
    </row>
    <row r="299" spans="2:9" x14ac:dyDescent="0.25">
      <c r="B299" s="67">
        <v>45084</v>
      </c>
      <c r="C299" s="17" t="s">
        <v>89</v>
      </c>
      <c r="D299" s="17" t="s">
        <v>43</v>
      </c>
      <c r="E299" s="17" t="s">
        <v>163</v>
      </c>
      <c r="F299" s="17" t="s">
        <v>63</v>
      </c>
      <c r="G299" s="17" t="s">
        <v>73</v>
      </c>
      <c r="H299" s="46">
        <v>10</v>
      </c>
      <c r="I299" s="46">
        <v>16</v>
      </c>
    </row>
    <row r="300" spans="2:9" x14ac:dyDescent="0.25">
      <c r="B300" s="67">
        <v>45085</v>
      </c>
      <c r="C300" s="17" t="s">
        <v>83</v>
      </c>
      <c r="D300" s="17" t="s">
        <v>13</v>
      </c>
      <c r="E300" s="17" t="s">
        <v>28</v>
      </c>
      <c r="F300" s="17" t="s">
        <v>63</v>
      </c>
      <c r="G300" s="17" t="s">
        <v>73</v>
      </c>
      <c r="H300" s="46">
        <v>20</v>
      </c>
      <c r="I300" s="46">
        <v>13</v>
      </c>
    </row>
    <row r="301" spans="2:9" x14ac:dyDescent="0.25">
      <c r="B301" s="67">
        <v>45087</v>
      </c>
      <c r="C301" s="17" t="s">
        <v>82</v>
      </c>
      <c r="D301" s="17" t="s">
        <v>69</v>
      </c>
      <c r="E301" s="17" t="s">
        <v>162</v>
      </c>
      <c r="F301" s="17" t="s">
        <v>67</v>
      </c>
      <c r="G301" s="17" t="s">
        <v>77</v>
      </c>
      <c r="H301" s="46">
        <v>10</v>
      </c>
      <c r="I301" s="46">
        <v>3</v>
      </c>
    </row>
    <row r="302" spans="2:9" x14ac:dyDescent="0.25">
      <c r="B302" s="67">
        <v>45088</v>
      </c>
      <c r="C302" s="17" t="s">
        <v>83</v>
      </c>
      <c r="D302" s="17" t="s">
        <v>13</v>
      </c>
      <c r="E302" s="17" t="s">
        <v>28</v>
      </c>
      <c r="F302" s="17" t="s">
        <v>63</v>
      </c>
      <c r="G302" s="17" t="s">
        <v>81</v>
      </c>
      <c r="H302" s="46">
        <v>5</v>
      </c>
      <c r="I302" s="46">
        <v>14</v>
      </c>
    </row>
    <row r="303" spans="2:9" x14ac:dyDescent="0.25">
      <c r="B303" s="67">
        <v>45092</v>
      </c>
      <c r="C303" s="17" t="s">
        <v>83</v>
      </c>
      <c r="D303" s="17" t="s">
        <v>59</v>
      </c>
      <c r="E303" s="17" t="s">
        <v>30</v>
      </c>
      <c r="F303" s="17" t="s">
        <v>62</v>
      </c>
      <c r="G303" s="17" t="s">
        <v>75</v>
      </c>
      <c r="H303" s="46">
        <v>10</v>
      </c>
      <c r="I303" s="46">
        <v>9</v>
      </c>
    </row>
    <row r="304" spans="2:9" x14ac:dyDescent="0.25">
      <c r="B304" s="67">
        <v>45101</v>
      </c>
      <c r="C304" s="17" t="s">
        <v>89</v>
      </c>
      <c r="D304" s="17" t="s">
        <v>64</v>
      </c>
      <c r="E304" s="17" t="s">
        <v>164</v>
      </c>
      <c r="F304" s="17" t="s">
        <v>65</v>
      </c>
      <c r="G304" s="17" t="s">
        <v>79</v>
      </c>
      <c r="H304" s="46">
        <v>10</v>
      </c>
      <c r="I304" s="46">
        <v>5</v>
      </c>
    </row>
    <row r="305" spans="2:9" x14ac:dyDescent="0.25">
      <c r="B305" s="67">
        <v>45104</v>
      </c>
      <c r="C305" s="17" t="s">
        <v>86</v>
      </c>
      <c r="D305" s="17" t="s">
        <v>148</v>
      </c>
      <c r="E305" s="17" t="s">
        <v>162</v>
      </c>
      <c r="F305" s="17" t="s">
        <v>67</v>
      </c>
      <c r="G305" s="17" t="s">
        <v>74</v>
      </c>
      <c r="H305" s="46">
        <v>5</v>
      </c>
      <c r="I305" s="46">
        <v>18</v>
      </c>
    </row>
    <row r="306" spans="2:9" x14ac:dyDescent="0.25">
      <c r="B306" s="67">
        <v>45117</v>
      </c>
      <c r="C306" s="17" t="s">
        <v>82</v>
      </c>
      <c r="D306" s="17" t="s">
        <v>43</v>
      </c>
      <c r="E306" s="17" t="s">
        <v>163</v>
      </c>
      <c r="F306" s="17" t="s">
        <v>63</v>
      </c>
      <c r="G306" s="17" t="s">
        <v>73</v>
      </c>
      <c r="H306" s="46">
        <v>30</v>
      </c>
      <c r="I306" s="46">
        <v>19</v>
      </c>
    </row>
    <row r="307" spans="2:9" x14ac:dyDescent="0.25">
      <c r="B307" s="67">
        <v>45122</v>
      </c>
      <c r="C307" s="17" t="s">
        <v>86</v>
      </c>
      <c r="D307" s="17" t="s">
        <v>13</v>
      </c>
      <c r="E307" s="17" t="s">
        <v>28</v>
      </c>
      <c r="F307" s="17" t="s">
        <v>63</v>
      </c>
      <c r="G307" s="17" t="s">
        <v>74</v>
      </c>
      <c r="H307" s="46">
        <v>15</v>
      </c>
      <c r="I307" s="46">
        <v>9</v>
      </c>
    </row>
    <row r="308" spans="2:9" x14ac:dyDescent="0.25">
      <c r="B308" s="67">
        <v>45124</v>
      </c>
      <c r="C308" s="17" t="s">
        <v>89</v>
      </c>
      <c r="D308" s="17" t="s">
        <v>60</v>
      </c>
      <c r="E308" s="17" t="s">
        <v>161</v>
      </c>
      <c r="F308" s="17" t="s">
        <v>63</v>
      </c>
      <c r="G308" s="17" t="s">
        <v>76</v>
      </c>
      <c r="H308" s="46">
        <v>10</v>
      </c>
      <c r="I308" s="46">
        <v>10</v>
      </c>
    </row>
    <row r="309" spans="2:9" x14ac:dyDescent="0.25">
      <c r="B309" s="67">
        <v>45127</v>
      </c>
      <c r="C309" s="17" t="s">
        <v>87</v>
      </c>
      <c r="D309" s="17" t="s">
        <v>13</v>
      </c>
      <c r="E309" s="17" t="s">
        <v>28</v>
      </c>
      <c r="F309" s="17" t="s">
        <v>63</v>
      </c>
      <c r="G309" s="17" t="s">
        <v>72</v>
      </c>
      <c r="H309" s="46">
        <v>15</v>
      </c>
      <c r="I309" s="46">
        <v>11</v>
      </c>
    </row>
    <row r="310" spans="2:9" x14ac:dyDescent="0.25">
      <c r="B310" s="67">
        <v>45132</v>
      </c>
      <c r="C310" s="17" t="s">
        <v>86</v>
      </c>
      <c r="D310" s="17" t="s">
        <v>69</v>
      </c>
      <c r="E310" s="17" t="s">
        <v>162</v>
      </c>
      <c r="F310" s="17" t="s">
        <v>67</v>
      </c>
      <c r="G310" s="17" t="s">
        <v>73</v>
      </c>
      <c r="H310" s="46">
        <v>15</v>
      </c>
      <c r="I310" s="46">
        <v>20</v>
      </c>
    </row>
    <row r="311" spans="2:9" x14ac:dyDescent="0.25">
      <c r="B311" s="67">
        <v>45133</v>
      </c>
      <c r="C311" s="17" t="s">
        <v>85</v>
      </c>
      <c r="D311" s="17" t="s">
        <v>60</v>
      </c>
      <c r="E311" s="17" t="s">
        <v>161</v>
      </c>
      <c r="F311" s="17" t="s">
        <v>63</v>
      </c>
      <c r="G311" s="17" t="s">
        <v>78</v>
      </c>
      <c r="H311" s="46">
        <v>20</v>
      </c>
      <c r="I311" s="46">
        <v>19</v>
      </c>
    </row>
    <row r="312" spans="2:9" x14ac:dyDescent="0.25">
      <c r="B312" s="67">
        <v>45133</v>
      </c>
      <c r="C312" s="17" t="s">
        <v>88</v>
      </c>
      <c r="D312" s="17" t="s">
        <v>64</v>
      </c>
      <c r="E312" s="17" t="s">
        <v>164</v>
      </c>
      <c r="F312" s="17" t="s">
        <v>65</v>
      </c>
      <c r="G312" s="17" t="s">
        <v>72</v>
      </c>
      <c r="H312" s="46">
        <v>15</v>
      </c>
      <c r="I312" s="46">
        <v>18</v>
      </c>
    </row>
    <row r="313" spans="2:9" x14ac:dyDescent="0.25">
      <c r="B313" s="67">
        <v>45137</v>
      </c>
      <c r="C313" s="17" t="s">
        <v>89</v>
      </c>
      <c r="D313" s="17" t="s">
        <v>70</v>
      </c>
      <c r="E313" s="17" t="s">
        <v>162</v>
      </c>
      <c r="F313" s="17" t="s">
        <v>67</v>
      </c>
      <c r="G313" s="17" t="s">
        <v>80</v>
      </c>
      <c r="H313" s="46">
        <v>15</v>
      </c>
      <c r="I313" s="46">
        <v>16</v>
      </c>
    </row>
    <row r="314" spans="2:9" x14ac:dyDescent="0.25">
      <c r="B314" s="67">
        <v>45138</v>
      </c>
      <c r="C314" s="17" t="s">
        <v>82</v>
      </c>
      <c r="D314" s="17" t="s">
        <v>148</v>
      </c>
      <c r="E314" s="17" t="s">
        <v>162</v>
      </c>
      <c r="F314" s="17" t="s">
        <v>67</v>
      </c>
      <c r="G314" s="17" t="s">
        <v>73</v>
      </c>
      <c r="H314" s="46">
        <v>15</v>
      </c>
      <c r="I314" s="46">
        <v>3</v>
      </c>
    </row>
    <row r="315" spans="2:9" x14ac:dyDescent="0.25">
      <c r="B315" s="67">
        <v>45139</v>
      </c>
      <c r="C315" s="17" t="s">
        <v>86</v>
      </c>
      <c r="D315" s="17" t="s">
        <v>64</v>
      </c>
      <c r="E315" s="17" t="s">
        <v>164</v>
      </c>
      <c r="F315" s="17" t="s">
        <v>65</v>
      </c>
      <c r="G315" s="17" t="s">
        <v>81</v>
      </c>
      <c r="H315" s="46">
        <v>5</v>
      </c>
      <c r="I315" s="46">
        <v>17</v>
      </c>
    </row>
    <row r="316" spans="2:9" x14ac:dyDescent="0.25">
      <c r="B316" s="67">
        <v>45144</v>
      </c>
      <c r="C316" s="17" t="s">
        <v>86</v>
      </c>
      <c r="D316" s="17" t="s">
        <v>15</v>
      </c>
      <c r="E316" s="17" t="s">
        <v>161</v>
      </c>
      <c r="F316" s="17" t="s">
        <v>63</v>
      </c>
      <c r="G316" s="17" t="s">
        <v>81</v>
      </c>
      <c r="H316" s="46">
        <v>15</v>
      </c>
      <c r="I316" s="46">
        <v>13</v>
      </c>
    </row>
    <row r="317" spans="2:9" x14ac:dyDescent="0.25">
      <c r="B317" s="67">
        <v>45147</v>
      </c>
      <c r="C317" s="17" t="s">
        <v>86</v>
      </c>
      <c r="D317" s="17" t="s">
        <v>15</v>
      </c>
      <c r="E317" s="17" t="s">
        <v>161</v>
      </c>
      <c r="F317" s="17" t="s">
        <v>63</v>
      </c>
      <c r="G317" s="17" t="s">
        <v>77</v>
      </c>
      <c r="H317" s="46">
        <v>15</v>
      </c>
      <c r="I317" s="46">
        <v>9</v>
      </c>
    </row>
    <row r="318" spans="2:9" x14ac:dyDescent="0.25">
      <c r="B318" s="67">
        <v>45147</v>
      </c>
      <c r="C318" s="17" t="s">
        <v>87</v>
      </c>
      <c r="D318" s="17" t="s">
        <v>13</v>
      </c>
      <c r="E318" s="17" t="s">
        <v>28</v>
      </c>
      <c r="F318" s="17" t="s">
        <v>63</v>
      </c>
      <c r="G318" s="17" t="s">
        <v>79</v>
      </c>
      <c r="H318" s="46">
        <v>25</v>
      </c>
      <c r="I318" s="46">
        <v>11</v>
      </c>
    </row>
    <row r="319" spans="2:9" x14ac:dyDescent="0.25">
      <c r="B319" s="67">
        <v>45156</v>
      </c>
      <c r="C319" s="17" t="s">
        <v>86</v>
      </c>
      <c r="D319" s="17" t="s">
        <v>71</v>
      </c>
      <c r="E319" s="17" t="s">
        <v>162</v>
      </c>
      <c r="F319" s="17" t="s">
        <v>67</v>
      </c>
      <c r="G319" s="17" t="s">
        <v>76</v>
      </c>
      <c r="H319" s="46">
        <v>5</v>
      </c>
      <c r="I319" s="46">
        <v>18</v>
      </c>
    </row>
    <row r="320" spans="2:9" x14ac:dyDescent="0.25">
      <c r="B320" s="67">
        <v>45159</v>
      </c>
      <c r="C320" s="17" t="s">
        <v>86</v>
      </c>
      <c r="D320" s="17" t="s">
        <v>43</v>
      </c>
      <c r="E320" s="17" t="s">
        <v>163</v>
      </c>
      <c r="F320" s="17" t="s">
        <v>63</v>
      </c>
      <c r="G320" s="17" t="s">
        <v>77</v>
      </c>
      <c r="H320" s="46">
        <v>10</v>
      </c>
      <c r="I320" s="46">
        <v>3</v>
      </c>
    </row>
    <row r="321" spans="2:9" x14ac:dyDescent="0.25">
      <c r="B321" s="67">
        <v>45163</v>
      </c>
      <c r="C321" s="17" t="s">
        <v>83</v>
      </c>
      <c r="D321" s="17" t="s">
        <v>59</v>
      </c>
      <c r="E321" s="17" t="s">
        <v>30</v>
      </c>
      <c r="F321" s="17" t="s">
        <v>62</v>
      </c>
      <c r="G321" s="17" t="s">
        <v>81</v>
      </c>
      <c r="H321" s="46">
        <v>25</v>
      </c>
      <c r="I321" s="46">
        <v>12</v>
      </c>
    </row>
    <row r="322" spans="2:9" x14ac:dyDescent="0.25">
      <c r="B322" s="67">
        <v>45166</v>
      </c>
      <c r="C322" s="17" t="s">
        <v>86</v>
      </c>
      <c r="D322" s="17" t="s">
        <v>64</v>
      </c>
      <c r="E322" s="17" t="s">
        <v>164</v>
      </c>
      <c r="F322" s="17" t="s">
        <v>65</v>
      </c>
      <c r="G322" s="17" t="s">
        <v>79</v>
      </c>
      <c r="H322" s="46">
        <v>15</v>
      </c>
      <c r="I322" s="46">
        <v>2</v>
      </c>
    </row>
    <row r="323" spans="2:9" x14ac:dyDescent="0.25">
      <c r="B323" s="67">
        <v>45167</v>
      </c>
      <c r="C323" s="17" t="s">
        <v>84</v>
      </c>
      <c r="D323" s="17" t="s">
        <v>17</v>
      </c>
      <c r="E323" s="17" t="s">
        <v>27</v>
      </c>
      <c r="F323" s="17" t="s">
        <v>61</v>
      </c>
      <c r="G323" s="17" t="s">
        <v>75</v>
      </c>
      <c r="H323" s="46">
        <v>0</v>
      </c>
      <c r="I323" s="46">
        <v>19</v>
      </c>
    </row>
    <row r="324" spans="2:9" x14ac:dyDescent="0.25">
      <c r="B324" s="67">
        <v>45174</v>
      </c>
      <c r="C324" s="17" t="s">
        <v>87</v>
      </c>
      <c r="D324" s="17" t="s">
        <v>71</v>
      </c>
      <c r="E324" s="17" t="s">
        <v>162</v>
      </c>
      <c r="F324" s="17" t="s">
        <v>67</v>
      </c>
      <c r="G324" s="17" t="s">
        <v>74</v>
      </c>
      <c r="H324" s="46">
        <v>5</v>
      </c>
      <c r="I324" s="46">
        <v>7</v>
      </c>
    </row>
    <row r="325" spans="2:9" x14ac:dyDescent="0.25">
      <c r="B325" s="67">
        <v>45175</v>
      </c>
      <c r="C325" s="17" t="s">
        <v>82</v>
      </c>
      <c r="D325" s="17" t="s">
        <v>13</v>
      </c>
      <c r="E325" s="17" t="s">
        <v>28</v>
      </c>
      <c r="F325" s="17" t="s">
        <v>63</v>
      </c>
      <c r="G325" s="17" t="s">
        <v>77</v>
      </c>
      <c r="H325" s="46">
        <v>20</v>
      </c>
      <c r="I325" s="46">
        <v>11</v>
      </c>
    </row>
    <row r="326" spans="2:9" x14ac:dyDescent="0.25">
      <c r="B326" s="67">
        <v>45178</v>
      </c>
      <c r="C326" s="17" t="s">
        <v>84</v>
      </c>
      <c r="D326" s="17" t="s">
        <v>149</v>
      </c>
      <c r="E326" s="17" t="s">
        <v>162</v>
      </c>
      <c r="F326" s="17" t="s">
        <v>67</v>
      </c>
      <c r="G326" s="17" t="s">
        <v>74</v>
      </c>
      <c r="H326" s="46">
        <v>20</v>
      </c>
      <c r="I326" s="46">
        <v>19</v>
      </c>
    </row>
    <row r="327" spans="2:9" x14ac:dyDescent="0.25">
      <c r="B327" s="67">
        <v>45182</v>
      </c>
      <c r="C327" s="17" t="s">
        <v>86</v>
      </c>
      <c r="D327" s="17" t="s">
        <v>70</v>
      </c>
      <c r="E327" s="17" t="s">
        <v>162</v>
      </c>
      <c r="F327" s="17" t="s">
        <v>67</v>
      </c>
      <c r="G327" s="17" t="s">
        <v>80</v>
      </c>
      <c r="H327" s="46">
        <v>10</v>
      </c>
      <c r="I327" s="46">
        <v>6</v>
      </c>
    </row>
    <row r="328" spans="2:9" x14ac:dyDescent="0.25">
      <c r="B328" s="67">
        <v>45186</v>
      </c>
      <c r="C328" s="17" t="s">
        <v>82</v>
      </c>
      <c r="D328" s="17" t="s">
        <v>17</v>
      </c>
      <c r="E328" s="17" t="s">
        <v>27</v>
      </c>
      <c r="F328" s="17" t="s">
        <v>61</v>
      </c>
      <c r="G328" s="17" t="s">
        <v>73</v>
      </c>
      <c r="H328" s="46">
        <v>10</v>
      </c>
      <c r="I328" s="46">
        <v>20</v>
      </c>
    </row>
    <row r="329" spans="2:9" x14ac:dyDescent="0.25">
      <c r="B329" s="67">
        <v>45186</v>
      </c>
      <c r="C329" s="17" t="s">
        <v>87</v>
      </c>
      <c r="D329" s="17" t="s">
        <v>13</v>
      </c>
      <c r="E329" s="17" t="s">
        <v>28</v>
      </c>
      <c r="F329" s="17" t="s">
        <v>63</v>
      </c>
      <c r="G329" s="17" t="s">
        <v>74</v>
      </c>
      <c r="H329" s="46">
        <v>5</v>
      </c>
      <c r="I329" s="46">
        <v>2</v>
      </c>
    </row>
    <row r="330" spans="2:9" x14ac:dyDescent="0.25">
      <c r="B330" s="67">
        <v>45186</v>
      </c>
      <c r="C330" s="17" t="s">
        <v>85</v>
      </c>
      <c r="D330" s="17" t="s">
        <v>64</v>
      </c>
      <c r="E330" s="17" t="s">
        <v>164</v>
      </c>
      <c r="F330" s="17" t="s">
        <v>65</v>
      </c>
      <c r="G330" s="17" t="s">
        <v>74</v>
      </c>
      <c r="H330" s="46">
        <v>25</v>
      </c>
      <c r="I330" s="46">
        <v>18</v>
      </c>
    </row>
    <row r="331" spans="2:9" x14ac:dyDescent="0.25">
      <c r="B331" s="67">
        <v>45189</v>
      </c>
      <c r="C331" s="17" t="s">
        <v>82</v>
      </c>
      <c r="D331" s="17" t="s">
        <v>16</v>
      </c>
      <c r="E331" s="17" t="s">
        <v>29</v>
      </c>
      <c r="F331" s="17" t="s">
        <v>63</v>
      </c>
      <c r="G331" s="17" t="s">
        <v>80</v>
      </c>
      <c r="H331" s="46">
        <v>25</v>
      </c>
      <c r="I331" s="46">
        <v>14</v>
      </c>
    </row>
    <row r="332" spans="2:9" x14ac:dyDescent="0.25">
      <c r="B332" s="67">
        <v>45189</v>
      </c>
      <c r="C332" s="17" t="s">
        <v>87</v>
      </c>
      <c r="D332" s="17" t="s">
        <v>64</v>
      </c>
      <c r="E332" s="17" t="s">
        <v>164</v>
      </c>
      <c r="F332" s="17" t="s">
        <v>65</v>
      </c>
      <c r="G332" s="17" t="s">
        <v>74</v>
      </c>
      <c r="H332" s="46">
        <v>10</v>
      </c>
      <c r="I332" s="46">
        <v>12</v>
      </c>
    </row>
    <row r="333" spans="2:9" x14ac:dyDescent="0.25">
      <c r="B333" s="67">
        <v>45191</v>
      </c>
      <c r="C333" s="17" t="s">
        <v>88</v>
      </c>
      <c r="D333" s="17" t="s">
        <v>60</v>
      </c>
      <c r="E333" s="17" t="s">
        <v>161</v>
      </c>
      <c r="F333" s="17" t="s">
        <v>63</v>
      </c>
      <c r="G333" s="17" t="s">
        <v>77</v>
      </c>
      <c r="H333" s="46">
        <v>10</v>
      </c>
      <c r="I333" s="46">
        <v>17</v>
      </c>
    </row>
    <row r="334" spans="2:9" x14ac:dyDescent="0.25">
      <c r="B334" s="67">
        <v>45193</v>
      </c>
      <c r="C334" s="17" t="s">
        <v>83</v>
      </c>
      <c r="D334" s="17" t="s">
        <v>59</v>
      </c>
      <c r="E334" s="17" t="s">
        <v>30</v>
      </c>
      <c r="F334" s="17" t="s">
        <v>62</v>
      </c>
      <c r="G334" s="17" t="s">
        <v>78</v>
      </c>
      <c r="H334" s="46">
        <v>30</v>
      </c>
      <c r="I334" s="46">
        <v>18</v>
      </c>
    </row>
    <row r="335" spans="2:9" x14ac:dyDescent="0.25">
      <c r="B335" s="67">
        <v>45194</v>
      </c>
      <c r="C335" s="17" t="s">
        <v>87</v>
      </c>
      <c r="D335" s="17" t="s">
        <v>17</v>
      </c>
      <c r="E335" s="17" t="s">
        <v>27</v>
      </c>
      <c r="F335" s="17" t="s">
        <v>61</v>
      </c>
      <c r="G335" s="17" t="s">
        <v>77</v>
      </c>
      <c r="H335" s="46">
        <v>10</v>
      </c>
      <c r="I335" s="46">
        <v>13</v>
      </c>
    </row>
    <row r="336" spans="2:9" x14ac:dyDescent="0.25">
      <c r="B336" s="67">
        <v>45202</v>
      </c>
      <c r="C336" s="17" t="s">
        <v>82</v>
      </c>
      <c r="D336" s="17" t="s">
        <v>70</v>
      </c>
      <c r="E336" s="17" t="s">
        <v>162</v>
      </c>
      <c r="F336" s="17" t="s">
        <v>67</v>
      </c>
      <c r="G336" s="17" t="s">
        <v>76</v>
      </c>
      <c r="H336" s="46">
        <v>25</v>
      </c>
      <c r="I336" s="46">
        <v>14</v>
      </c>
    </row>
    <row r="337" spans="2:9" x14ac:dyDescent="0.25">
      <c r="B337" s="67">
        <v>45203</v>
      </c>
      <c r="C337" s="17" t="s">
        <v>83</v>
      </c>
      <c r="D337" s="17" t="s">
        <v>71</v>
      </c>
      <c r="E337" s="17" t="s">
        <v>162</v>
      </c>
      <c r="F337" s="17" t="s">
        <v>67</v>
      </c>
      <c r="G337" s="17" t="s">
        <v>74</v>
      </c>
      <c r="H337" s="46">
        <v>15</v>
      </c>
      <c r="I337" s="46">
        <v>10</v>
      </c>
    </row>
    <row r="338" spans="2:9" x14ac:dyDescent="0.25">
      <c r="B338" s="67">
        <v>45204</v>
      </c>
      <c r="C338" s="17" t="s">
        <v>84</v>
      </c>
      <c r="D338" s="17" t="s">
        <v>15</v>
      </c>
      <c r="E338" s="17" t="s">
        <v>161</v>
      </c>
      <c r="F338" s="17" t="s">
        <v>63</v>
      </c>
      <c r="G338" s="17" t="s">
        <v>74</v>
      </c>
      <c r="H338" s="46">
        <v>15</v>
      </c>
      <c r="I338" s="46">
        <v>14</v>
      </c>
    </row>
    <row r="339" spans="2:9" x14ac:dyDescent="0.25">
      <c r="B339" s="67">
        <v>45206</v>
      </c>
      <c r="C339" s="17" t="s">
        <v>84</v>
      </c>
      <c r="D339" s="17" t="s">
        <v>43</v>
      </c>
      <c r="E339" s="17" t="s">
        <v>163</v>
      </c>
      <c r="F339" s="17" t="s">
        <v>63</v>
      </c>
      <c r="G339" s="17" t="s">
        <v>74</v>
      </c>
      <c r="H339" s="46">
        <v>10</v>
      </c>
      <c r="I339" s="46">
        <v>12</v>
      </c>
    </row>
    <row r="340" spans="2:9" x14ac:dyDescent="0.25">
      <c r="B340" s="67">
        <v>45207</v>
      </c>
      <c r="C340" s="17" t="s">
        <v>82</v>
      </c>
      <c r="D340" s="17" t="s">
        <v>13</v>
      </c>
      <c r="E340" s="17" t="s">
        <v>28</v>
      </c>
      <c r="F340" s="17" t="s">
        <v>63</v>
      </c>
      <c r="G340" s="17" t="s">
        <v>77</v>
      </c>
      <c r="H340" s="46">
        <v>15</v>
      </c>
      <c r="I340" s="46">
        <v>20</v>
      </c>
    </row>
    <row r="341" spans="2:9" x14ac:dyDescent="0.25">
      <c r="B341" s="67">
        <v>45211</v>
      </c>
      <c r="C341" s="17" t="s">
        <v>87</v>
      </c>
      <c r="D341" s="17" t="s">
        <v>64</v>
      </c>
      <c r="E341" s="17" t="s">
        <v>164</v>
      </c>
      <c r="F341" s="17" t="s">
        <v>65</v>
      </c>
      <c r="G341" s="17" t="s">
        <v>76</v>
      </c>
      <c r="H341" s="46">
        <v>25</v>
      </c>
      <c r="I341" s="46">
        <v>3</v>
      </c>
    </row>
    <row r="342" spans="2:9" x14ac:dyDescent="0.25">
      <c r="B342" s="67">
        <v>45218</v>
      </c>
      <c r="C342" s="17" t="s">
        <v>88</v>
      </c>
      <c r="D342" s="17" t="s">
        <v>17</v>
      </c>
      <c r="E342" s="17" t="s">
        <v>27</v>
      </c>
      <c r="F342" s="17" t="s">
        <v>61</v>
      </c>
      <c r="G342" s="17" t="s">
        <v>75</v>
      </c>
      <c r="H342" s="46">
        <v>5</v>
      </c>
      <c r="I342" s="46">
        <v>17</v>
      </c>
    </row>
    <row r="343" spans="2:9" x14ac:dyDescent="0.25">
      <c r="B343" s="67">
        <v>45222</v>
      </c>
      <c r="C343" s="17" t="s">
        <v>82</v>
      </c>
      <c r="D343" s="17" t="s">
        <v>17</v>
      </c>
      <c r="E343" s="17" t="s">
        <v>27</v>
      </c>
      <c r="F343" s="17" t="s">
        <v>61</v>
      </c>
      <c r="G343" s="17" t="s">
        <v>72</v>
      </c>
      <c r="H343" s="46">
        <v>20</v>
      </c>
      <c r="I343" s="46">
        <v>7</v>
      </c>
    </row>
    <row r="344" spans="2:9" x14ac:dyDescent="0.25">
      <c r="B344" s="67">
        <v>45224</v>
      </c>
      <c r="C344" s="17" t="s">
        <v>88</v>
      </c>
      <c r="D344" s="17" t="s">
        <v>59</v>
      </c>
      <c r="E344" s="17" t="s">
        <v>30</v>
      </c>
      <c r="F344" s="17" t="s">
        <v>62</v>
      </c>
      <c r="G344" s="17" t="s">
        <v>76</v>
      </c>
      <c r="H344" s="46">
        <v>25</v>
      </c>
      <c r="I344" s="46">
        <v>4</v>
      </c>
    </row>
    <row r="345" spans="2:9" x14ac:dyDescent="0.25">
      <c r="B345" s="67">
        <v>45225</v>
      </c>
      <c r="C345" s="17" t="s">
        <v>89</v>
      </c>
      <c r="D345" s="17" t="s">
        <v>17</v>
      </c>
      <c r="E345" s="17" t="s">
        <v>27</v>
      </c>
      <c r="F345" s="17" t="s">
        <v>61</v>
      </c>
      <c r="G345" s="17" t="s">
        <v>80</v>
      </c>
      <c r="H345" s="46">
        <v>0</v>
      </c>
      <c r="I345" s="46">
        <v>4</v>
      </c>
    </row>
    <row r="346" spans="2:9" x14ac:dyDescent="0.25">
      <c r="B346" s="67">
        <v>45227</v>
      </c>
      <c r="C346" s="17" t="s">
        <v>84</v>
      </c>
      <c r="D346" s="17" t="s">
        <v>43</v>
      </c>
      <c r="E346" s="17" t="s">
        <v>163</v>
      </c>
      <c r="F346" s="17" t="s">
        <v>63</v>
      </c>
      <c r="G346" s="17" t="s">
        <v>81</v>
      </c>
      <c r="H346" s="46">
        <v>20</v>
      </c>
      <c r="I346" s="46">
        <v>14</v>
      </c>
    </row>
    <row r="347" spans="2:9" x14ac:dyDescent="0.25">
      <c r="B347" s="67">
        <v>45235</v>
      </c>
      <c r="C347" s="17" t="s">
        <v>89</v>
      </c>
      <c r="D347" s="17" t="s">
        <v>64</v>
      </c>
      <c r="E347" s="17" t="s">
        <v>164</v>
      </c>
      <c r="F347" s="17" t="s">
        <v>65</v>
      </c>
      <c r="G347" s="17" t="s">
        <v>75</v>
      </c>
      <c r="H347" s="46">
        <v>10</v>
      </c>
      <c r="I347" s="46">
        <v>3</v>
      </c>
    </row>
    <row r="348" spans="2:9" x14ac:dyDescent="0.25">
      <c r="B348" s="67">
        <v>45236</v>
      </c>
      <c r="C348" s="17" t="s">
        <v>84</v>
      </c>
      <c r="D348" s="17" t="s">
        <v>64</v>
      </c>
      <c r="E348" s="17" t="s">
        <v>164</v>
      </c>
      <c r="F348" s="17" t="s">
        <v>65</v>
      </c>
      <c r="G348" s="17" t="s">
        <v>79</v>
      </c>
      <c r="H348" s="46">
        <v>25</v>
      </c>
      <c r="I348" s="46">
        <v>3</v>
      </c>
    </row>
    <row r="349" spans="2:9" x14ac:dyDescent="0.25">
      <c r="B349" s="67">
        <v>45241</v>
      </c>
      <c r="C349" s="17" t="s">
        <v>82</v>
      </c>
      <c r="D349" s="17" t="s">
        <v>13</v>
      </c>
      <c r="E349" s="17" t="s">
        <v>28</v>
      </c>
      <c r="F349" s="17" t="s">
        <v>63</v>
      </c>
      <c r="G349" s="17" t="s">
        <v>78</v>
      </c>
      <c r="H349" s="46">
        <v>30</v>
      </c>
      <c r="I349" s="46">
        <v>20</v>
      </c>
    </row>
    <row r="350" spans="2:9" x14ac:dyDescent="0.25">
      <c r="B350" s="67">
        <v>45244</v>
      </c>
      <c r="C350" s="17" t="s">
        <v>86</v>
      </c>
      <c r="D350" s="17" t="s">
        <v>64</v>
      </c>
      <c r="E350" s="17" t="s">
        <v>164</v>
      </c>
      <c r="F350" s="17" t="s">
        <v>65</v>
      </c>
      <c r="G350" s="17" t="s">
        <v>76</v>
      </c>
      <c r="H350" s="46">
        <v>25</v>
      </c>
      <c r="I350" s="46">
        <v>13</v>
      </c>
    </row>
    <row r="351" spans="2:9" x14ac:dyDescent="0.25">
      <c r="B351" s="67">
        <v>45244</v>
      </c>
      <c r="C351" s="17" t="s">
        <v>86</v>
      </c>
      <c r="D351" s="17" t="s">
        <v>16</v>
      </c>
      <c r="E351" s="17" t="s">
        <v>29</v>
      </c>
      <c r="F351" s="17" t="s">
        <v>63</v>
      </c>
      <c r="G351" s="17" t="s">
        <v>78</v>
      </c>
      <c r="H351" s="46">
        <v>5</v>
      </c>
      <c r="I351" s="46">
        <v>4</v>
      </c>
    </row>
    <row r="352" spans="2:9" x14ac:dyDescent="0.25">
      <c r="B352" s="67">
        <v>45247</v>
      </c>
      <c r="C352" s="17" t="s">
        <v>86</v>
      </c>
      <c r="D352" s="17" t="s">
        <v>43</v>
      </c>
      <c r="E352" s="17" t="s">
        <v>163</v>
      </c>
      <c r="F352" s="17" t="s">
        <v>63</v>
      </c>
      <c r="G352" s="17" t="s">
        <v>79</v>
      </c>
      <c r="H352" s="46">
        <v>30</v>
      </c>
      <c r="I352" s="46">
        <v>2</v>
      </c>
    </row>
    <row r="353" spans="2:9" x14ac:dyDescent="0.25">
      <c r="B353" s="67">
        <v>45256</v>
      </c>
      <c r="C353" s="17" t="s">
        <v>84</v>
      </c>
      <c r="D353" s="17" t="s">
        <v>60</v>
      </c>
      <c r="E353" s="17" t="s">
        <v>161</v>
      </c>
      <c r="F353" s="17" t="s">
        <v>63</v>
      </c>
      <c r="G353" s="17" t="s">
        <v>73</v>
      </c>
      <c r="H353" s="46">
        <v>10</v>
      </c>
      <c r="I353" s="46">
        <v>11</v>
      </c>
    </row>
    <row r="354" spans="2:9" x14ac:dyDescent="0.25">
      <c r="B354" s="67">
        <v>45264</v>
      </c>
      <c r="C354" s="17" t="s">
        <v>85</v>
      </c>
      <c r="D354" s="17" t="s">
        <v>148</v>
      </c>
      <c r="E354" s="17" t="s">
        <v>162</v>
      </c>
      <c r="F354" s="17" t="s">
        <v>67</v>
      </c>
      <c r="G354" s="17" t="s">
        <v>81</v>
      </c>
      <c r="H354" s="46">
        <v>10</v>
      </c>
      <c r="I354" s="46">
        <v>15</v>
      </c>
    </row>
    <row r="355" spans="2:9" x14ac:dyDescent="0.25">
      <c r="B355" s="67">
        <v>45266</v>
      </c>
      <c r="C355" s="17" t="s">
        <v>89</v>
      </c>
      <c r="D355" s="17" t="s">
        <v>17</v>
      </c>
      <c r="E355" s="17" t="s">
        <v>27</v>
      </c>
      <c r="F355" s="17" t="s">
        <v>61</v>
      </c>
      <c r="G355" s="17" t="s">
        <v>75</v>
      </c>
      <c r="H355" s="46">
        <v>20</v>
      </c>
      <c r="I355" s="46">
        <v>2</v>
      </c>
    </row>
    <row r="356" spans="2:9" x14ac:dyDescent="0.25">
      <c r="B356" s="67">
        <v>45268</v>
      </c>
      <c r="C356" s="17" t="s">
        <v>83</v>
      </c>
      <c r="D356" s="17" t="s">
        <v>71</v>
      </c>
      <c r="E356" s="17" t="s">
        <v>162</v>
      </c>
      <c r="F356" s="17" t="s">
        <v>67</v>
      </c>
      <c r="G356" s="17" t="s">
        <v>76</v>
      </c>
      <c r="H356" s="46">
        <v>15</v>
      </c>
      <c r="I356" s="46">
        <v>9</v>
      </c>
    </row>
    <row r="357" spans="2:9" x14ac:dyDescent="0.25">
      <c r="B357" s="67">
        <v>45273</v>
      </c>
      <c r="C357" s="17" t="s">
        <v>85</v>
      </c>
      <c r="D357" s="17" t="s">
        <v>59</v>
      </c>
      <c r="E357" s="17" t="s">
        <v>30</v>
      </c>
      <c r="F357" s="17" t="s">
        <v>62</v>
      </c>
      <c r="G357" s="17" t="s">
        <v>72</v>
      </c>
      <c r="H357" s="46">
        <v>10</v>
      </c>
      <c r="I357" s="46">
        <v>17</v>
      </c>
    </row>
    <row r="358" spans="2:9" x14ac:dyDescent="0.25">
      <c r="B358" s="67">
        <v>45274</v>
      </c>
      <c r="C358" s="17" t="s">
        <v>88</v>
      </c>
      <c r="D358" s="17" t="s">
        <v>17</v>
      </c>
      <c r="E358" s="17" t="s">
        <v>27</v>
      </c>
      <c r="F358" s="17" t="s">
        <v>61</v>
      </c>
      <c r="G358" s="17" t="s">
        <v>78</v>
      </c>
      <c r="H358" s="46">
        <v>10</v>
      </c>
      <c r="I358" s="46">
        <v>18</v>
      </c>
    </row>
    <row r="359" spans="2:9" x14ac:dyDescent="0.25">
      <c r="B359" s="67">
        <v>45277</v>
      </c>
      <c r="C359" s="17" t="s">
        <v>87</v>
      </c>
      <c r="D359" s="17" t="s">
        <v>59</v>
      </c>
      <c r="E359" s="17" t="s">
        <v>30</v>
      </c>
      <c r="F359" s="17" t="s">
        <v>62</v>
      </c>
      <c r="G359" s="17" t="s">
        <v>72</v>
      </c>
      <c r="H359" s="46">
        <v>25</v>
      </c>
      <c r="I359" s="46">
        <v>19</v>
      </c>
    </row>
    <row r="360" spans="2:9" x14ac:dyDescent="0.25">
      <c r="B360" s="67">
        <v>45285</v>
      </c>
      <c r="C360" s="17" t="s">
        <v>88</v>
      </c>
      <c r="D360" s="17" t="s">
        <v>13</v>
      </c>
      <c r="E360" s="17" t="s">
        <v>28</v>
      </c>
      <c r="F360" s="17" t="s">
        <v>63</v>
      </c>
      <c r="G360" s="17" t="s">
        <v>76</v>
      </c>
      <c r="H360" s="46">
        <v>25</v>
      </c>
      <c r="I360" s="46">
        <v>18</v>
      </c>
    </row>
    <row r="361" spans="2:9" x14ac:dyDescent="0.25">
      <c r="B361" s="67">
        <v>45285</v>
      </c>
      <c r="C361" s="17" t="s">
        <v>87</v>
      </c>
      <c r="D361" s="17" t="s">
        <v>70</v>
      </c>
      <c r="E361" s="17" t="s">
        <v>162</v>
      </c>
      <c r="F361" s="17" t="s">
        <v>67</v>
      </c>
      <c r="G361" s="17" t="s">
        <v>78</v>
      </c>
      <c r="H361" s="46">
        <v>5</v>
      </c>
      <c r="I361" s="46">
        <v>11</v>
      </c>
    </row>
    <row r="362" spans="2:9" x14ac:dyDescent="0.25">
      <c r="B362" s="67">
        <v>45289</v>
      </c>
      <c r="C362" s="17" t="s">
        <v>89</v>
      </c>
      <c r="D362" s="17" t="s">
        <v>64</v>
      </c>
      <c r="E362" s="17" t="s">
        <v>164</v>
      </c>
      <c r="F362" s="17" t="s">
        <v>65</v>
      </c>
      <c r="G362" s="17" t="s">
        <v>77</v>
      </c>
      <c r="H362" s="46">
        <v>0</v>
      </c>
      <c r="I362" s="46">
        <v>10</v>
      </c>
    </row>
    <row r="363" spans="2:9" x14ac:dyDescent="0.25">
      <c r="B363" s="67">
        <v>45291</v>
      </c>
      <c r="C363" s="17" t="s">
        <v>83</v>
      </c>
      <c r="D363" s="17" t="s">
        <v>59</v>
      </c>
      <c r="E363" s="17" t="s">
        <v>30</v>
      </c>
      <c r="F363" s="17" t="s">
        <v>62</v>
      </c>
      <c r="G363" s="17" t="s">
        <v>79</v>
      </c>
      <c r="H363" s="46">
        <v>15</v>
      </c>
      <c r="I363" s="46">
        <v>15</v>
      </c>
    </row>
    <row r="364" spans="2:9" x14ac:dyDescent="0.25">
      <c r="B364" s="67">
        <v>45292</v>
      </c>
      <c r="C364" s="17" t="s">
        <v>85</v>
      </c>
      <c r="D364" s="17" t="s">
        <v>17</v>
      </c>
      <c r="E364" s="17" t="s">
        <v>27</v>
      </c>
      <c r="F364" s="17" t="s">
        <v>61</v>
      </c>
      <c r="G364" s="17" t="s">
        <v>73</v>
      </c>
      <c r="H364" s="46">
        <v>0</v>
      </c>
      <c r="I364" s="46">
        <v>8</v>
      </c>
    </row>
    <row r="365" spans="2:9" x14ac:dyDescent="0.25">
      <c r="B365" s="67">
        <v>45294</v>
      </c>
      <c r="C365" s="17" t="s">
        <v>89</v>
      </c>
      <c r="D365" s="17" t="s">
        <v>16</v>
      </c>
      <c r="E365" s="17" t="s">
        <v>29</v>
      </c>
      <c r="F365" s="17" t="s">
        <v>63</v>
      </c>
      <c r="G365" s="17" t="s">
        <v>79</v>
      </c>
      <c r="H365" s="46">
        <v>5</v>
      </c>
      <c r="I365" s="46">
        <v>20</v>
      </c>
    </row>
    <row r="366" spans="2:9" x14ac:dyDescent="0.25">
      <c r="B366" s="67">
        <v>45295</v>
      </c>
      <c r="C366" s="17" t="s">
        <v>85</v>
      </c>
      <c r="D366" s="17" t="s">
        <v>13</v>
      </c>
      <c r="E366" s="17" t="s">
        <v>28</v>
      </c>
      <c r="F366" s="17" t="s">
        <v>63</v>
      </c>
      <c r="G366" s="17" t="s">
        <v>81</v>
      </c>
      <c r="H366" s="46">
        <v>15</v>
      </c>
      <c r="I366" s="46">
        <v>11</v>
      </c>
    </row>
    <row r="367" spans="2:9" x14ac:dyDescent="0.25">
      <c r="B367" s="67">
        <v>45299</v>
      </c>
      <c r="C367" s="17" t="s">
        <v>89</v>
      </c>
      <c r="D367" s="17" t="s">
        <v>70</v>
      </c>
      <c r="E367" s="17" t="s">
        <v>162</v>
      </c>
      <c r="F367" s="17" t="s">
        <v>67</v>
      </c>
      <c r="G367" s="17" t="s">
        <v>72</v>
      </c>
      <c r="H367" s="46">
        <v>5</v>
      </c>
      <c r="I367" s="46">
        <v>7</v>
      </c>
    </row>
    <row r="368" spans="2:9" x14ac:dyDescent="0.25">
      <c r="B368" s="67">
        <v>45300</v>
      </c>
      <c r="C368" s="17" t="s">
        <v>84</v>
      </c>
      <c r="D368" s="17" t="s">
        <v>43</v>
      </c>
      <c r="E368" s="17" t="s">
        <v>163</v>
      </c>
      <c r="F368" s="17" t="s">
        <v>63</v>
      </c>
      <c r="G368" s="17" t="s">
        <v>75</v>
      </c>
      <c r="H368" s="46">
        <v>15</v>
      </c>
      <c r="I368" s="46">
        <v>11</v>
      </c>
    </row>
    <row r="369" spans="2:9" x14ac:dyDescent="0.25">
      <c r="B369" s="67">
        <v>45303</v>
      </c>
      <c r="C369" s="17" t="s">
        <v>87</v>
      </c>
      <c r="D369" s="17" t="s">
        <v>64</v>
      </c>
      <c r="E369" s="17" t="s">
        <v>164</v>
      </c>
      <c r="F369" s="17" t="s">
        <v>65</v>
      </c>
      <c r="G369" s="17" t="s">
        <v>72</v>
      </c>
      <c r="H369" s="46">
        <v>30</v>
      </c>
      <c r="I369" s="46">
        <v>16</v>
      </c>
    </row>
    <row r="370" spans="2:9" x14ac:dyDescent="0.25">
      <c r="B370" s="67">
        <v>45305</v>
      </c>
      <c r="C370" s="17" t="s">
        <v>83</v>
      </c>
      <c r="D370" s="17" t="s">
        <v>15</v>
      </c>
      <c r="E370" s="17" t="s">
        <v>161</v>
      </c>
      <c r="F370" s="17" t="s">
        <v>63</v>
      </c>
      <c r="G370" s="17" t="s">
        <v>75</v>
      </c>
      <c r="H370" s="46">
        <v>20</v>
      </c>
      <c r="I370" s="46">
        <v>7</v>
      </c>
    </row>
    <row r="371" spans="2:9" x14ac:dyDescent="0.25">
      <c r="B371" s="67">
        <v>45307</v>
      </c>
      <c r="C371" s="17" t="s">
        <v>84</v>
      </c>
      <c r="D371" s="17" t="s">
        <v>59</v>
      </c>
      <c r="E371" s="17" t="s">
        <v>30</v>
      </c>
      <c r="F371" s="17" t="s">
        <v>62</v>
      </c>
      <c r="G371" s="17" t="s">
        <v>73</v>
      </c>
      <c r="H371" s="46">
        <v>25</v>
      </c>
      <c r="I371" s="46">
        <v>11</v>
      </c>
    </row>
    <row r="372" spans="2:9" x14ac:dyDescent="0.25">
      <c r="B372" s="67">
        <v>45317</v>
      </c>
      <c r="C372" s="17" t="s">
        <v>87</v>
      </c>
      <c r="D372" s="17" t="s">
        <v>148</v>
      </c>
      <c r="E372" s="17" t="s">
        <v>162</v>
      </c>
      <c r="F372" s="17" t="s">
        <v>67</v>
      </c>
      <c r="G372" s="17" t="s">
        <v>81</v>
      </c>
      <c r="H372" s="46">
        <v>0</v>
      </c>
      <c r="I372" s="46">
        <v>11</v>
      </c>
    </row>
    <row r="373" spans="2:9" x14ac:dyDescent="0.25">
      <c r="B373" s="67">
        <v>45324</v>
      </c>
      <c r="C373" s="17" t="s">
        <v>86</v>
      </c>
      <c r="D373" s="17" t="s">
        <v>70</v>
      </c>
      <c r="E373" s="17" t="s">
        <v>162</v>
      </c>
      <c r="F373" s="17" t="s">
        <v>67</v>
      </c>
      <c r="G373" s="17" t="s">
        <v>77</v>
      </c>
      <c r="H373" s="46">
        <v>10</v>
      </c>
      <c r="I373" s="46">
        <v>11</v>
      </c>
    </row>
    <row r="374" spans="2:9" x14ac:dyDescent="0.25">
      <c r="B374" s="67">
        <v>45325</v>
      </c>
      <c r="C374" s="17" t="s">
        <v>86</v>
      </c>
      <c r="D374" s="17" t="s">
        <v>13</v>
      </c>
      <c r="E374" s="17" t="s">
        <v>28</v>
      </c>
      <c r="F374" s="17" t="s">
        <v>63</v>
      </c>
      <c r="G374" s="17" t="s">
        <v>80</v>
      </c>
      <c r="H374" s="46">
        <v>10</v>
      </c>
      <c r="I374" s="46">
        <v>10</v>
      </c>
    </row>
    <row r="375" spans="2:9" x14ac:dyDescent="0.25">
      <c r="B375" s="67">
        <v>45331</v>
      </c>
      <c r="C375" s="17" t="s">
        <v>84</v>
      </c>
      <c r="D375" s="17" t="s">
        <v>15</v>
      </c>
      <c r="E375" s="17" t="s">
        <v>161</v>
      </c>
      <c r="F375" s="17" t="s">
        <v>63</v>
      </c>
      <c r="G375" s="17" t="s">
        <v>75</v>
      </c>
      <c r="H375" s="46">
        <v>10</v>
      </c>
      <c r="I375" s="46">
        <v>2</v>
      </c>
    </row>
    <row r="376" spans="2:9" x14ac:dyDescent="0.25">
      <c r="B376" s="67">
        <v>45339</v>
      </c>
      <c r="C376" s="17" t="s">
        <v>87</v>
      </c>
      <c r="D376" s="17" t="s">
        <v>148</v>
      </c>
      <c r="E376" s="17" t="s">
        <v>162</v>
      </c>
      <c r="F376" s="17" t="s">
        <v>67</v>
      </c>
      <c r="G376" s="17" t="s">
        <v>76</v>
      </c>
      <c r="H376" s="46">
        <v>0</v>
      </c>
      <c r="I376" s="46">
        <v>6</v>
      </c>
    </row>
    <row r="377" spans="2:9" x14ac:dyDescent="0.25">
      <c r="B377" s="67">
        <v>45340</v>
      </c>
      <c r="C377" s="17" t="s">
        <v>83</v>
      </c>
      <c r="D377" s="17" t="s">
        <v>13</v>
      </c>
      <c r="E377" s="17" t="s">
        <v>28</v>
      </c>
      <c r="F377" s="17" t="s">
        <v>63</v>
      </c>
      <c r="G377" s="17" t="s">
        <v>75</v>
      </c>
      <c r="H377" s="46">
        <v>30</v>
      </c>
      <c r="I377" s="46">
        <v>20</v>
      </c>
    </row>
    <row r="378" spans="2:9" x14ac:dyDescent="0.25">
      <c r="B378" s="67">
        <v>45347</v>
      </c>
      <c r="C378" s="17" t="s">
        <v>86</v>
      </c>
      <c r="D378" s="17" t="s">
        <v>60</v>
      </c>
      <c r="E378" s="17" t="s">
        <v>161</v>
      </c>
      <c r="F378" s="17" t="s">
        <v>63</v>
      </c>
      <c r="G378" s="17" t="s">
        <v>81</v>
      </c>
      <c r="H378" s="46">
        <v>10</v>
      </c>
      <c r="I378" s="46">
        <v>2</v>
      </c>
    </row>
    <row r="379" spans="2:9" x14ac:dyDescent="0.25">
      <c r="B379" s="67">
        <v>45348</v>
      </c>
      <c r="C379" s="17" t="s">
        <v>83</v>
      </c>
      <c r="D379" s="17" t="s">
        <v>17</v>
      </c>
      <c r="E379" s="17" t="s">
        <v>27</v>
      </c>
      <c r="F379" s="17" t="s">
        <v>61</v>
      </c>
      <c r="G379" s="17" t="s">
        <v>74</v>
      </c>
      <c r="H379" s="46">
        <v>15</v>
      </c>
      <c r="I379" s="46">
        <v>20</v>
      </c>
    </row>
    <row r="380" spans="2:9" x14ac:dyDescent="0.25">
      <c r="B380" s="67">
        <v>45355</v>
      </c>
      <c r="C380" s="17" t="s">
        <v>83</v>
      </c>
      <c r="D380" s="17" t="s">
        <v>59</v>
      </c>
      <c r="E380" s="17" t="s">
        <v>30</v>
      </c>
      <c r="F380" s="17" t="s">
        <v>62</v>
      </c>
      <c r="G380" s="17" t="s">
        <v>75</v>
      </c>
      <c r="H380" s="46">
        <v>30</v>
      </c>
      <c r="I380" s="46">
        <v>15</v>
      </c>
    </row>
    <row r="381" spans="2:9" x14ac:dyDescent="0.25">
      <c r="B381" s="67">
        <v>45358</v>
      </c>
      <c r="C381" s="17" t="s">
        <v>85</v>
      </c>
      <c r="D381" s="17" t="s">
        <v>148</v>
      </c>
      <c r="E381" s="17" t="s">
        <v>162</v>
      </c>
      <c r="F381" s="17" t="s">
        <v>67</v>
      </c>
      <c r="G381" s="17" t="s">
        <v>73</v>
      </c>
      <c r="H381" s="46">
        <v>15</v>
      </c>
      <c r="I381" s="46">
        <v>11</v>
      </c>
    </row>
    <row r="382" spans="2:9" x14ac:dyDescent="0.25">
      <c r="B382" s="67">
        <v>45358</v>
      </c>
      <c r="C382" s="17" t="s">
        <v>89</v>
      </c>
      <c r="D382" s="17" t="s">
        <v>17</v>
      </c>
      <c r="E382" s="17" t="s">
        <v>27</v>
      </c>
      <c r="F382" s="17" t="s">
        <v>61</v>
      </c>
      <c r="G382" s="17" t="s">
        <v>72</v>
      </c>
      <c r="H382" s="46">
        <v>15</v>
      </c>
      <c r="I382" s="46">
        <v>12</v>
      </c>
    </row>
    <row r="383" spans="2:9" x14ac:dyDescent="0.25">
      <c r="B383" s="67">
        <v>45362</v>
      </c>
      <c r="C383" s="17" t="s">
        <v>82</v>
      </c>
      <c r="D383" s="17" t="s">
        <v>17</v>
      </c>
      <c r="E383" s="17" t="s">
        <v>27</v>
      </c>
      <c r="F383" s="17" t="s">
        <v>61</v>
      </c>
      <c r="G383" s="17" t="s">
        <v>81</v>
      </c>
      <c r="H383" s="46">
        <v>25</v>
      </c>
      <c r="I383" s="46">
        <v>2</v>
      </c>
    </row>
    <row r="384" spans="2:9" x14ac:dyDescent="0.25">
      <c r="B384" s="67">
        <v>45362</v>
      </c>
      <c r="C384" s="17" t="s">
        <v>82</v>
      </c>
      <c r="D384" s="17" t="s">
        <v>17</v>
      </c>
      <c r="E384" s="17" t="s">
        <v>27</v>
      </c>
      <c r="F384" s="17" t="s">
        <v>61</v>
      </c>
      <c r="G384" s="17" t="s">
        <v>81</v>
      </c>
      <c r="H384" s="46">
        <v>5</v>
      </c>
      <c r="I384" s="46">
        <v>11</v>
      </c>
    </row>
    <row r="385" spans="2:9" x14ac:dyDescent="0.25">
      <c r="B385" s="67">
        <v>45364</v>
      </c>
      <c r="C385" s="17" t="s">
        <v>83</v>
      </c>
      <c r="D385" s="17" t="s">
        <v>17</v>
      </c>
      <c r="E385" s="17" t="s">
        <v>27</v>
      </c>
      <c r="F385" s="17" t="s">
        <v>61</v>
      </c>
      <c r="G385" s="17" t="s">
        <v>74</v>
      </c>
      <c r="H385" s="46">
        <v>30</v>
      </c>
      <c r="I385" s="46">
        <v>7</v>
      </c>
    </row>
    <row r="386" spans="2:9" x14ac:dyDescent="0.25">
      <c r="B386" s="67">
        <v>45365</v>
      </c>
      <c r="C386" s="17" t="s">
        <v>84</v>
      </c>
      <c r="D386" s="17" t="s">
        <v>13</v>
      </c>
      <c r="E386" s="17" t="s">
        <v>28</v>
      </c>
      <c r="F386" s="17" t="s">
        <v>63</v>
      </c>
      <c r="G386" s="17" t="s">
        <v>80</v>
      </c>
      <c r="H386" s="46">
        <v>0</v>
      </c>
      <c r="I386" s="46">
        <v>8</v>
      </c>
    </row>
    <row r="387" spans="2:9" x14ac:dyDescent="0.25">
      <c r="B387" s="67">
        <v>45368</v>
      </c>
      <c r="C387" s="17" t="s">
        <v>82</v>
      </c>
      <c r="D387" s="17" t="s">
        <v>43</v>
      </c>
      <c r="E387" s="17" t="s">
        <v>163</v>
      </c>
      <c r="F387" s="17" t="s">
        <v>63</v>
      </c>
      <c r="G387" s="17" t="s">
        <v>76</v>
      </c>
      <c r="H387" s="46">
        <v>5</v>
      </c>
      <c r="I387" s="46">
        <v>18</v>
      </c>
    </row>
    <row r="388" spans="2:9" x14ac:dyDescent="0.25">
      <c r="B388" s="67">
        <v>45381</v>
      </c>
      <c r="C388" s="17" t="s">
        <v>85</v>
      </c>
      <c r="D388" s="17" t="s">
        <v>13</v>
      </c>
      <c r="E388" s="17" t="s">
        <v>28</v>
      </c>
      <c r="F388" s="17" t="s">
        <v>63</v>
      </c>
      <c r="G388" s="17" t="s">
        <v>75</v>
      </c>
      <c r="H388" s="46">
        <v>20</v>
      </c>
      <c r="I388" s="46">
        <v>17</v>
      </c>
    </row>
    <row r="389" spans="2:9" x14ac:dyDescent="0.25">
      <c r="B389" s="67">
        <v>45383</v>
      </c>
      <c r="C389" s="17" t="s">
        <v>89</v>
      </c>
      <c r="D389" s="17" t="s">
        <v>59</v>
      </c>
      <c r="E389" s="17" t="s">
        <v>30</v>
      </c>
      <c r="F389" s="17" t="s">
        <v>62</v>
      </c>
      <c r="G389" s="17" t="s">
        <v>80</v>
      </c>
      <c r="H389" s="46">
        <v>5</v>
      </c>
      <c r="I389" s="46">
        <v>10</v>
      </c>
    </row>
    <row r="390" spans="2:9" x14ac:dyDescent="0.25">
      <c r="B390" s="67">
        <v>45385</v>
      </c>
      <c r="C390" s="17" t="s">
        <v>83</v>
      </c>
      <c r="D390" s="17" t="s">
        <v>60</v>
      </c>
      <c r="E390" s="17" t="s">
        <v>161</v>
      </c>
      <c r="F390" s="17" t="s">
        <v>63</v>
      </c>
      <c r="G390" s="17" t="s">
        <v>74</v>
      </c>
      <c r="H390" s="46">
        <v>25</v>
      </c>
      <c r="I390" s="46">
        <v>2</v>
      </c>
    </row>
    <row r="391" spans="2:9" x14ac:dyDescent="0.25">
      <c r="B391" s="67">
        <v>45390</v>
      </c>
      <c r="C391" s="17" t="s">
        <v>87</v>
      </c>
      <c r="D391" s="17" t="s">
        <v>17</v>
      </c>
      <c r="E391" s="17" t="s">
        <v>27</v>
      </c>
      <c r="F391" s="17" t="s">
        <v>61</v>
      </c>
      <c r="G391" s="17" t="s">
        <v>78</v>
      </c>
      <c r="H391" s="46">
        <v>25</v>
      </c>
      <c r="I391" s="46">
        <v>9</v>
      </c>
    </row>
    <row r="392" spans="2:9" x14ac:dyDescent="0.25">
      <c r="B392" s="67">
        <v>45401</v>
      </c>
      <c r="C392" s="17" t="s">
        <v>82</v>
      </c>
      <c r="D392" s="17" t="s">
        <v>64</v>
      </c>
      <c r="E392" s="17" t="s">
        <v>164</v>
      </c>
      <c r="F392" s="17" t="s">
        <v>65</v>
      </c>
      <c r="G392" s="17" t="s">
        <v>74</v>
      </c>
      <c r="H392" s="46">
        <v>25</v>
      </c>
      <c r="I392" s="46">
        <v>20</v>
      </c>
    </row>
    <row r="393" spans="2:9" x14ac:dyDescent="0.25">
      <c r="B393" s="67">
        <v>45402</v>
      </c>
      <c r="C393" s="17" t="s">
        <v>85</v>
      </c>
      <c r="D393" s="17" t="s">
        <v>70</v>
      </c>
      <c r="E393" s="17" t="s">
        <v>162</v>
      </c>
      <c r="F393" s="17" t="s">
        <v>67</v>
      </c>
      <c r="G393" s="17" t="s">
        <v>78</v>
      </c>
      <c r="H393" s="46">
        <v>5</v>
      </c>
      <c r="I393" s="46">
        <v>12</v>
      </c>
    </row>
    <row r="394" spans="2:9" x14ac:dyDescent="0.25">
      <c r="B394" s="67">
        <v>45404</v>
      </c>
      <c r="C394" s="17" t="s">
        <v>87</v>
      </c>
      <c r="D394" s="17" t="s">
        <v>13</v>
      </c>
      <c r="E394" s="17" t="s">
        <v>28</v>
      </c>
      <c r="F394" s="17" t="s">
        <v>63</v>
      </c>
      <c r="G394" s="17" t="s">
        <v>76</v>
      </c>
      <c r="H394" s="46">
        <v>25</v>
      </c>
      <c r="I394" s="46">
        <v>14</v>
      </c>
    </row>
    <row r="395" spans="2:9" x14ac:dyDescent="0.25">
      <c r="B395" s="67">
        <v>45405</v>
      </c>
      <c r="C395" s="17" t="s">
        <v>88</v>
      </c>
      <c r="D395" s="17" t="s">
        <v>17</v>
      </c>
      <c r="E395" s="17" t="s">
        <v>27</v>
      </c>
      <c r="F395" s="17" t="s">
        <v>61</v>
      </c>
      <c r="G395" s="17" t="s">
        <v>80</v>
      </c>
      <c r="H395" s="46">
        <v>10</v>
      </c>
      <c r="I395" s="46">
        <v>2</v>
      </c>
    </row>
    <row r="396" spans="2:9" x14ac:dyDescent="0.25">
      <c r="B396" s="67">
        <v>45406</v>
      </c>
      <c r="C396" s="17" t="s">
        <v>84</v>
      </c>
      <c r="D396" s="17" t="s">
        <v>148</v>
      </c>
      <c r="E396" s="17" t="s">
        <v>162</v>
      </c>
      <c r="F396" s="17" t="s">
        <v>67</v>
      </c>
      <c r="G396" s="17" t="s">
        <v>75</v>
      </c>
      <c r="H396" s="46">
        <v>20</v>
      </c>
      <c r="I396" s="46">
        <v>6</v>
      </c>
    </row>
    <row r="397" spans="2:9" x14ac:dyDescent="0.25">
      <c r="B397" s="67">
        <v>45407</v>
      </c>
      <c r="C397" s="17" t="s">
        <v>83</v>
      </c>
      <c r="D397" s="17" t="s">
        <v>68</v>
      </c>
      <c r="E397" s="17" t="s">
        <v>162</v>
      </c>
      <c r="F397" s="17" t="s">
        <v>67</v>
      </c>
      <c r="G397" s="17" t="s">
        <v>78</v>
      </c>
      <c r="H397" s="46">
        <v>20</v>
      </c>
      <c r="I397" s="46">
        <v>17</v>
      </c>
    </row>
    <row r="398" spans="2:9" x14ac:dyDescent="0.25">
      <c r="B398" s="67">
        <v>45407</v>
      </c>
      <c r="C398" s="17" t="s">
        <v>89</v>
      </c>
      <c r="D398" s="17" t="s">
        <v>60</v>
      </c>
      <c r="E398" s="17" t="s">
        <v>161</v>
      </c>
      <c r="F398" s="17" t="s">
        <v>63</v>
      </c>
      <c r="G398" s="17" t="s">
        <v>81</v>
      </c>
      <c r="H398" s="46">
        <v>15</v>
      </c>
      <c r="I398" s="46">
        <v>20</v>
      </c>
    </row>
    <row r="402" spans="2:2" x14ac:dyDescent="0.25">
      <c r="B402" s="67"/>
    </row>
    <row r="403" spans="2:2" x14ac:dyDescent="0.25">
      <c r="B403" s="67"/>
    </row>
    <row r="404" spans="2:2" x14ac:dyDescent="0.25">
      <c r="B404" s="67"/>
    </row>
    <row r="405" spans="2:2" x14ac:dyDescent="0.25">
      <c r="B405" s="67"/>
    </row>
    <row r="406" spans="2:2" x14ac:dyDescent="0.25">
      <c r="B406" s="67"/>
    </row>
    <row r="407" spans="2:2" x14ac:dyDescent="0.25">
      <c r="B407" s="67"/>
    </row>
    <row r="408" spans="2:2" x14ac:dyDescent="0.25">
      <c r="B408" s="67"/>
    </row>
    <row r="409" spans="2:2" x14ac:dyDescent="0.25">
      <c r="B409" s="67"/>
    </row>
    <row r="410" spans="2:2" x14ac:dyDescent="0.25">
      <c r="B410" s="67"/>
    </row>
    <row r="411" spans="2:2" x14ac:dyDescent="0.25">
      <c r="B411" s="67"/>
    </row>
    <row r="412" spans="2:2" x14ac:dyDescent="0.25">
      <c r="B412" s="67"/>
    </row>
    <row r="413" spans="2:2" x14ac:dyDescent="0.25">
      <c r="B413" s="67"/>
    </row>
    <row r="414" spans="2:2" x14ac:dyDescent="0.25">
      <c r="B414" s="67"/>
    </row>
    <row r="415" spans="2:2" x14ac:dyDescent="0.25">
      <c r="B415" s="67"/>
    </row>
    <row r="416" spans="2:2" x14ac:dyDescent="0.25">
      <c r="B416" s="67"/>
    </row>
    <row r="417" spans="2:2" x14ac:dyDescent="0.25">
      <c r="B417" s="67"/>
    </row>
    <row r="418" spans="2:2" x14ac:dyDescent="0.25">
      <c r="B418" s="67"/>
    </row>
    <row r="419" spans="2:2" x14ac:dyDescent="0.25">
      <c r="B419" s="67"/>
    </row>
    <row r="420" spans="2:2" x14ac:dyDescent="0.25">
      <c r="B420" s="67"/>
    </row>
    <row r="421" spans="2:2" x14ac:dyDescent="0.25">
      <c r="B421" s="67"/>
    </row>
    <row r="422" spans="2:2" x14ac:dyDescent="0.25">
      <c r="B422" s="67"/>
    </row>
    <row r="423" spans="2:2" x14ac:dyDescent="0.25">
      <c r="B423" s="67"/>
    </row>
    <row r="424" spans="2:2" x14ac:dyDescent="0.25">
      <c r="B424" s="67"/>
    </row>
    <row r="425" spans="2:2" x14ac:dyDescent="0.25">
      <c r="B425" s="67"/>
    </row>
    <row r="426" spans="2:2" x14ac:dyDescent="0.25">
      <c r="B426" s="67"/>
    </row>
    <row r="427" spans="2:2" x14ac:dyDescent="0.25">
      <c r="B427" s="67"/>
    </row>
    <row r="428" spans="2:2" x14ac:dyDescent="0.25">
      <c r="B428" s="67"/>
    </row>
    <row r="429" spans="2:2" x14ac:dyDescent="0.25">
      <c r="B429" s="67"/>
    </row>
    <row r="430" spans="2:2" x14ac:dyDescent="0.25">
      <c r="B430" s="67"/>
    </row>
    <row r="431" spans="2:2" x14ac:dyDescent="0.25">
      <c r="B431" s="67"/>
    </row>
    <row r="432" spans="2:2" x14ac:dyDescent="0.25">
      <c r="B432" s="67"/>
    </row>
    <row r="433" spans="2:2" x14ac:dyDescent="0.25">
      <c r="B433" s="67"/>
    </row>
    <row r="434" spans="2:2" x14ac:dyDescent="0.25">
      <c r="B434" s="67"/>
    </row>
    <row r="435" spans="2:2" x14ac:dyDescent="0.25">
      <c r="B435" s="67"/>
    </row>
    <row r="436" spans="2:2" x14ac:dyDescent="0.25">
      <c r="B436" s="67"/>
    </row>
    <row r="437" spans="2:2" x14ac:dyDescent="0.25">
      <c r="B437" s="67"/>
    </row>
    <row r="438" spans="2:2" x14ac:dyDescent="0.25">
      <c r="B438" s="67"/>
    </row>
    <row r="439" spans="2:2" x14ac:dyDescent="0.25">
      <c r="B439" s="67"/>
    </row>
    <row r="440" spans="2:2" x14ac:dyDescent="0.25">
      <c r="B440" s="67"/>
    </row>
    <row r="441" spans="2:2" x14ac:dyDescent="0.25">
      <c r="B441" s="67"/>
    </row>
    <row r="442" spans="2:2" x14ac:dyDescent="0.25">
      <c r="B442" s="67"/>
    </row>
    <row r="443" spans="2:2" x14ac:dyDescent="0.25">
      <c r="B443" s="67"/>
    </row>
    <row r="444" spans="2:2" x14ac:dyDescent="0.25">
      <c r="B444" s="67"/>
    </row>
    <row r="445" spans="2:2" x14ac:dyDescent="0.25">
      <c r="B445" s="67"/>
    </row>
    <row r="446" spans="2:2" x14ac:dyDescent="0.25">
      <c r="B446" s="67"/>
    </row>
    <row r="447" spans="2:2" x14ac:dyDescent="0.25">
      <c r="B447" s="67"/>
    </row>
    <row r="448" spans="2:2" x14ac:dyDescent="0.25">
      <c r="B448" s="67"/>
    </row>
    <row r="449" spans="2:2" x14ac:dyDescent="0.25">
      <c r="B449" s="67"/>
    </row>
    <row r="450" spans="2:2" x14ac:dyDescent="0.25">
      <c r="B450" s="67"/>
    </row>
    <row r="451" spans="2:2" x14ac:dyDescent="0.25">
      <c r="B451" s="67"/>
    </row>
    <row r="452" spans="2:2" x14ac:dyDescent="0.25">
      <c r="B452" s="67"/>
    </row>
    <row r="453" spans="2:2" x14ac:dyDescent="0.25">
      <c r="B453" s="67"/>
    </row>
    <row r="454" spans="2:2" x14ac:dyDescent="0.25">
      <c r="B454" s="67"/>
    </row>
    <row r="455" spans="2:2" x14ac:dyDescent="0.25">
      <c r="B455" s="67"/>
    </row>
    <row r="456" spans="2:2" x14ac:dyDescent="0.25">
      <c r="B456" s="67"/>
    </row>
    <row r="457" spans="2:2" x14ac:dyDescent="0.25">
      <c r="B457" s="67"/>
    </row>
    <row r="458" spans="2:2" x14ac:dyDescent="0.25">
      <c r="B458" s="67"/>
    </row>
    <row r="459" spans="2:2" x14ac:dyDescent="0.25">
      <c r="B459" s="67"/>
    </row>
    <row r="460" spans="2:2" x14ac:dyDescent="0.25">
      <c r="B460" s="67"/>
    </row>
    <row r="461" spans="2:2" x14ac:dyDescent="0.25">
      <c r="B461" s="67"/>
    </row>
    <row r="462" spans="2:2" x14ac:dyDescent="0.25">
      <c r="B462" s="67"/>
    </row>
    <row r="463" spans="2:2" x14ac:dyDescent="0.25">
      <c r="B463" s="67"/>
    </row>
    <row r="464" spans="2:2" x14ac:dyDescent="0.25">
      <c r="B464" s="67"/>
    </row>
    <row r="465" spans="2:2" x14ac:dyDescent="0.25">
      <c r="B465" s="67"/>
    </row>
    <row r="466" spans="2:2" x14ac:dyDescent="0.25">
      <c r="B466" s="67"/>
    </row>
    <row r="467" spans="2:2" x14ac:dyDescent="0.25">
      <c r="B467" s="67"/>
    </row>
    <row r="468" spans="2:2" x14ac:dyDescent="0.25">
      <c r="B468" s="67"/>
    </row>
    <row r="469" spans="2:2" x14ac:dyDescent="0.25">
      <c r="B469" s="67"/>
    </row>
    <row r="470" spans="2:2" x14ac:dyDescent="0.25">
      <c r="B470" s="67"/>
    </row>
    <row r="471" spans="2:2" x14ac:dyDescent="0.25">
      <c r="B471" s="67"/>
    </row>
    <row r="472" spans="2:2" x14ac:dyDescent="0.25">
      <c r="B472" s="67"/>
    </row>
    <row r="473" spans="2:2" x14ac:dyDescent="0.25">
      <c r="B473" s="67"/>
    </row>
    <row r="474" spans="2:2" x14ac:dyDescent="0.25">
      <c r="B474" s="67"/>
    </row>
    <row r="475" spans="2:2" x14ac:dyDescent="0.25">
      <c r="B475" s="67"/>
    </row>
    <row r="476" spans="2:2" x14ac:dyDescent="0.25">
      <c r="B476" s="67"/>
    </row>
    <row r="477" spans="2:2" x14ac:dyDescent="0.25">
      <c r="B477" s="67"/>
    </row>
    <row r="478" spans="2:2" x14ac:dyDescent="0.25">
      <c r="B478" s="67"/>
    </row>
    <row r="479" spans="2:2" x14ac:dyDescent="0.25">
      <c r="B479" s="67"/>
    </row>
    <row r="480" spans="2:2" x14ac:dyDescent="0.25">
      <c r="B480" s="67"/>
    </row>
    <row r="481" spans="2:2" x14ac:dyDescent="0.25">
      <c r="B481" s="67"/>
    </row>
    <row r="482" spans="2:2" x14ac:dyDescent="0.25">
      <c r="B482" s="67"/>
    </row>
    <row r="483" spans="2:2" x14ac:dyDescent="0.25">
      <c r="B483" s="67"/>
    </row>
    <row r="484" spans="2:2" x14ac:dyDescent="0.25">
      <c r="B484" s="67"/>
    </row>
    <row r="485" spans="2:2" x14ac:dyDescent="0.25">
      <c r="B485" s="67"/>
    </row>
    <row r="486" spans="2:2" x14ac:dyDescent="0.25">
      <c r="B486" s="67"/>
    </row>
    <row r="487" spans="2:2" x14ac:dyDescent="0.25">
      <c r="B487" s="67"/>
    </row>
    <row r="488" spans="2:2" x14ac:dyDescent="0.25">
      <c r="B488" s="67"/>
    </row>
    <row r="489" spans="2:2" x14ac:dyDescent="0.25">
      <c r="B489" s="67"/>
    </row>
    <row r="490" spans="2:2" x14ac:dyDescent="0.25">
      <c r="B490" s="67"/>
    </row>
    <row r="491" spans="2:2" x14ac:dyDescent="0.25">
      <c r="B491" s="67"/>
    </row>
    <row r="492" spans="2:2" x14ac:dyDescent="0.25">
      <c r="B492" s="67"/>
    </row>
    <row r="493" spans="2:2" x14ac:dyDescent="0.25">
      <c r="B493" s="67"/>
    </row>
    <row r="494" spans="2:2" x14ac:dyDescent="0.25">
      <c r="B494" s="67"/>
    </row>
    <row r="495" spans="2:2" x14ac:dyDescent="0.25">
      <c r="B495" s="67"/>
    </row>
    <row r="496" spans="2:2" x14ac:dyDescent="0.25">
      <c r="B496" s="67"/>
    </row>
    <row r="497" spans="2:2" x14ac:dyDescent="0.25">
      <c r="B497" s="67"/>
    </row>
    <row r="498" spans="2:2" x14ac:dyDescent="0.25">
      <c r="B498" s="67"/>
    </row>
    <row r="499" spans="2:2" x14ac:dyDescent="0.25">
      <c r="B499" s="67"/>
    </row>
    <row r="500" spans="2:2" x14ac:dyDescent="0.25">
      <c r="B500" s="67"/>
    </row>
    <row r="501" spans="2:2" x14ac:dyDescent="0.25">
      <c r="B501" s="67"/>
    </row>
    <row r="502" spans="2:2" x14ac:dyDescent="0.25">
      <c r="B502" s="67"/>
    </row>
    <row r="503" spans="2:2" x14ac:dyDescent="0.25">
      <c r="B503" s="67"/>
    </row>
    <row r="504" spans="2:2" x14ac:dyDescent="0.25">
      <c r="B504" s="67"/>
    </row>
    <row r="505" spans="2:2" x14ac:dyDescent="0.25">
      <c r="B505" s="67"/>
    </row>
    <row r="506" spans="2:2" x14ac:dyDescent="0.25">
      <c r="B506" s="67"/>
    </row>
    <row r="507" spans="2:2" x14ac:dyDescent="0.25">
      <c r="B507" s="67"/>
    </row>
    <row r="508" spans="2:2" x14ac:dyDescent="0.25">
      <c r="B508" s="67"/>
    </row>
    <row r="509" spans="2:2" x14ac:dyDescent="0.25">
      <c r="B509" s="67"/>
    </row>
    <row r="510" spans="2:2" x14ac:dyDescent="0.25">
      <c r="B510" s="67"/>
    </row>
    <row r="511" spans="2:2" x14ac:dyDescent="0.25">
      <c r="B511" s="67"/>
    </row>
    <row r="512" spans="2:2" x14ac:dyDescent="0.25">
      <c r="B512" s="67"/>
    </row>
    <row r="513" spans="2:2" x14ac:dyDescent="0.25">
      <c r="B513" s="67"/>
    </row>
    <row r="514" spans="2:2" x14ac:dyDescent="0.25">
      <c r="B514" s="67"/>
    </row>
    <row r="515" spans="2:2" x14ac:dyDescent="0.25">
      <c r="B515" s="67"/>
    </row>
    <row r="516" spans="2:2" x14ac:dyDescent="0.25">
      <c r="B516" s="67"/>
    </row>
    <row r="517" spans="2:2" x14ac:dyDescent="0.25">
      <c r="B517" s="67"/>
    </row>
    <row r="518" spans="2:2" x14ac:dyDescent="0.25">
      <c r="B518" s="67"/>
    </row>
    <row r="519" spans="2:2" x14ac:dyDescent="0.25">
      <c r="B519" s="67"/>
    </row>
    <row r="520" spans="2:2" x14ac:dyDescent="0.25">
      <c r="B520" s="67"/>
    </row>
    <row r="521" spans="2:2" x14ac:dyDescent="0.25">
      <c r="B521" s="67"/>
    </row>
    <row r="522" spans="2:2" x14ac:dyDescent="0.25">
      <c r="B522" s="67"/>
    </row>
    <row r="523" spans="2:2" x14ac:dyDescent="0.25">
      <c r="B523" s="67"/>
    </row>
    <row r="524" spans="2:2" x14ac:dyDescent="0.25">
      <c r="B524" s="67"/>
    </row>
    <row r="525" spans="2:2" x14ac:dyDescent="0.25">
      <c r="B525" s="67"/>
    </row>
    <row r="526" spans="2:2" x14ac:dyDescent="0.25">
      <c r="B526" s="67"/>
    </row>
    <row r="527" spans="2:2" x14ac:dyDescent="0.25">
      <c r="B527" s="67"/>
    </row>
    <row r="528" spans="2:2" x14ac:dyDescent="0.25">
      <c r="B528" s="67"/>
    </row>
    <row r="529" spans="2:2" x14ac:dyDescent="0.25">
      <c r="B529" s="67"/>
    </row>
    <row r="530" spans="2:2" x14ac:dyDescent="0.25">
      <c r="B530" s="67"/>
    </row>
    <row r="531" spans="2:2" x14ac:dyDescent="0.25">
      <c r="B531" s="67"/>
    </row>
    <row r="532" spans="2:2" x14ac:dyDescent="0.25">
      <c r="B532" s="67"/>
    </row>
    <row r="533" spans="2:2" x14ac:dyDescent="0.25">
      <c r="B533" s="67"/>
    </row>
    <row r="534" spans="2:2" x14ac:dyDescent="0.25">
      <c r="B534" s="67"/>
    </row>
    <row r="535" spans="2:2" x14ac:dyDescent="0.25">
      <c r="B535" s="67"/>
    </row>
    <row r="536" spans="2:2" x14ac:dyDescent="0.25">
      <c r="B536" s="67"/>
    </row>
    <row r="537" spans="2:2" x14ac:dyDescent="0.25">
      <c r="B537" s="67"/>
    </row>
    <row r="538" spans="2:2" x14ac:dyDescent="0.25">
      <c r="B538" s="67"/>
    </row>
    <row r="539" spans="2:2" x14ac:dyDescent="0.25">
      <c r="B539" s="67"/>
    </row>
    <row r="540" spans="2:2" x14ac:dyDescent="0.25">
      <c r="B540" s="67"/>
    </row>
    <row r="541" spans="2:2" x14ac:dyDescent="0.25">
      <c r="B541" s="67"/>
    </row>
    <row r="542" spans="2:2" x14ac:dyDescent="0.25">
      <c r="B542" s="67"/>
    </row>
    <row r="543" spans="2:2" x14ac:dyDescent="0.25">
      <c r="B543" s="67"/>
    </row>
    <row r="544" spans="2:2" x14ac:dyDescent="0.25">
      <c r="B544" s="67"/>
    </row>
    <row r="545" spans="2:2" x14ac:dyDescent="0.25">
      <c r="B545" s="67"/>
    </row>
    <row r="546" spans="2:2" x14ac:dyDescent="0.25">
      <c r="B546" s="67"/>
    </row>
    <row r="547" spans="2:2" x14ac:dyDescent="0.25">
      <c r="B547" s="67"/>
    </row>
    <row r="548" spans="2:2" x14ac:dyDescent="0.25">
      <c r="B548" s="67"/>
    </row>
    <row r="549" spans="2:2" x14ac:dyDescent="0.25">
      <c r="B549" s="67"/>
    </row>
    <row r="550" spans="2:2" x14ac:dyDescent="0.25">
      <c r="B550" s="67"/>
    </row>
    <row r="551" spans="2:2" x14ac:dyDescent="0.25">
      <c r="B551" s="67"/>
    </row>
    <row r="552" spans="2:2" x14ac:dyDescent="0.25">
      <c r="B552" s="67"/>
    </row>
    <row r="553" spans="2:2" x14ac:dyDescent="0.25">
      <c r="B553" s="67"/>
    </row>
    <row r="554" spans="2:2" x14ac:dyDescent="0.25">
      <c r="B554" s="67"/>
    </row>
    <row r="555" spans="2:2" x14ac:dyDescent="0.25">
      <c r="B555" s="67"/>
    </row>
    <row r="556" spans="2:2" x14ac:dyDescent="0.25">
      <c r="B556" s="67"/>
    </row>
    <row r="557" spans="2:2" x14ac:dyDescent="0.25">
      <c r="B557" s="67"/>
    </row>
    <row r="558" spans="2:2" x14ac:dyDescent="0.25">
      <c r="B558" s="67"/>
    </row>
    <row r="559" spans="2:2" x14ac:dyDescent="0.25">
      <c r="B559" s="67"/>
    </row>
    <row r="560" spans="2:2" x14ac:dyDescent="0.25">
      <c r="B560" s="67"/>
    </row>
    <row r="561" spans="2:2" x14ac:dyDescent="0.25">
      <c r="B561" s="67"/>
    </row>
    <row r="562" spans="2:2" x14ac:dyDescent="0.25">
      <c r="B562" s="67"/>
    </row>
    <row r="563" spans="2:2" x14ac:dyDescent="0.25">
      <c r="B563" s="67"/>
    </row>
    <row r="564" spans="2:2" x14ac:dyDescent="0.25">
      <c r="B564" s="67"/>
    </row>
    <row r="565" spans="2:2" x14ac:dyDescent="0.25">
      <c r="B565" s="67"/>
    </row>
    <row r="566" spans="2:2" x14ac:dyDescent="0.25">
      <c r="B566" s="67"/>
    </row>
    <row r="567" spans="2:2" x14ac:dyDescent="0.25">
      <c r="B567" s="67"/>
    </row>
    <row r="568" spans="2:2" x14ac:dyDescent="0.25">
      <c r="B568" s="67"/>
    </row>
    <row r="569" spans="2:2" x14ac:dyDescent="0.25">
      <c r="B569" s="67"/>
    </row>
    <row r="570" spans="2:2" x14ac:dyDescent="0.25">
      <c r="B570" s="67"/>
    </row>
    <row r="571" spans="2:2" x14ac:dyDescent="0.25">
      <c r="B571" s="67"/>
    </row>
    <row r="572" spans="2:2" x14ac:dyDescent="0.25">
      <c r="B572" s="67"/>
    </row>
    <row r="573" spans="2:2" x14ac:dyDescent="0.25">
      <c r="B573" s="67"/>
    </row>
    <row r="574" spans="2:2" x14ac:dyDescent="0.25">
      <c r="B574" s="67"/>
    </row>
    <row r="575" spans="2:2" x14ac:dyDescent="0.25">
      <c r="B575" s="67"/>
    </row>
    <row r="576" spans="2:2" x14ac:dyDescent="0.25">
      <c r="B576" s="67"/>
    </row>
    <row r="577" spans="2:2" x14ac:dyDescent="0.25">
      <c r="B577" s="67"/>
    </row>
    <row r="578" spans="2:2" x14ac:dyDescent="0.25">
      <c r="B578" s="67"/>
    </row>
    <row r="579" spans="2:2" x14ac:dyDescent="0.25">
      <c r="B579" s="67"/>
    </row>
    <row r="580" spans="2:2" x14ac:dyDescent="0.25">
      <c r="B580" s="67"/>
    </row>
    <row r="581" spans="2:2" x14ac:dyDescent="0.25">
      <c r="B581" s="67"/>
    </row>
    <row r="582" spans="2:2" x14ac:dyDescent="0.25">
      <c r="B582" s="67"/>
    </row>
    <row r="583" spans="2:2" x14ac:dyDescent="0.25">
      <c r="B583" s="67"/>
    </row>
    <row r="584" spans="2:2" x14ac:dyDescent="0.25">
      <c r="B584" s="67"/>
    </row>
    <row r="585" spans="2:2" x14ac:dyDescent="0.25">
      <c r="B585" s="67"/>
    </row>
    <row r="586" spans="2:2" x14ac:dyDescent="0.25">
      <c r="B586" s="67"/>
    </row>
    <row r="587" spans="2:2" x14ac:dyDescent="0.25">
      <c r="B587" s="67"/>
    </row>
    <row r="588" spans="2:2" x14ac:dyDescent="0.25">
      <c r="B588" s="67"/>
    </row>
    <row r="589" spans="2:2" x14ac:dyDescent="0.25">
      <c r="B589" s="67"/>
    </row>
    <row r="590" spans="2:2" x14ac:dyDescent="0.25">
      <c r="B590" s="67"/>
    </row>
    <row r="591" spans="2:2" x14ac:dyDescent="0.25">
      <c r="B591" s="67"/>
    </row>
    <row r="592" spans="2:2" x14ac:dyDescent="0.25">
      <c r="B592" s="67"/>
    </row>
    <row r="593" spans="2:2" x14ac:dyDescent="0.25">
      <c r="B593" s="67"/>
    </row>
    <row r="594" spans="2:2" x14ac:dyDescent="0.25">
      <c r="B594" s="67"/>
    </row>
    <row r="595" spans="2:2" x14ac:dyDescent="0.25">
      <c r="B595" s="67"/>
    </row>
    <row r="596" spans="2:2" x14ac:dyDescent="0.25">
      <c r="B596" s="67"/>
    </row>
    <row r="597" spans="2:2" x14ac:dyDescent="0.25">
      <c r="B597" s="67"/>
    </row>
    <row r="598" spans="2:2" x14ac:dyDescent="0.25">
      <c r="B598" s="67"/>
    </row>
    <row r="599" spans="2:2" x14ac:dyDescent="0.25">
      <c r="B599" s="67"/>
    </row>
    <row r="600" spans="2:2" x14ac:dyDescent="0.25">
      <c r="B600" s="67"/>
    </row>
    <row r="601" spans="2:2" x14ac:dyDescent="0.25">
      <c r="B601" s="67"/>
    </row>
    <row r="602" spans="2:2" x14ac:dyDescent="0.25">
      <c r="B602" s="67"/>
    </row>
    <row r="603" spans="2:2" x14ac:dyDescent="0.25">
      <c r="B603" s="67"/>
    </row>
    <row r="604" spans="2:2" x14ac:dyDescent="0.25">
      <c r="B604" s="67"/>
    </row>
    <row r="605" spans="2:2" x14ac:dyDescent="0.25">
      <c r="B605" s="67"/>
    </row>
    <row r="606" spans="2:2" x14ac:dyDescent="0.25">
      <c r="B606" s="67"/>
    </row>
    <row r="607" spans="2:2" x14ac:dyDescent="0.25">
      <c r="B607" s="67"/>
    </row>
    <row r="608" spans="2:2" x14ac:dyDescent="0.25">
      <c r="B608" s="67"/>
    </row>
    <row r="609" spans="2:2" x14ac:dyDescent="0.25">
      <c r="B609" s="67"/>
    </row>
    <row r="610" spans="2:2" x14ac:dyDescent="0.25">
      <c r="B610" s="67"/>
    </row>
    <row r="611" spans="2:2" x14ac:dyDescent="0.25">
      <c r="B611" s="67"/>
    </row>
    <row r="612" spans="2:2" x14ac:dyDescent="0.25">
      <c r="B612" s="67"/>
    </row>
    <row r="613" spans="2:2" x14ac:dyDescent="0.25">
      <c r="B613" s="67"/>
    </row>
    <row r="614" spans="2:2" x14ac:dyDescent="0.25">
      <c r="B614" s="67"/>
    </row>
    <row r="615" spans="2:2" x14ac:dyDescent="0.25">
      <c r="B615" s="67"/>
    </row>
    <row r="616" spans="2:2" x14ac:dyDescent="0.25">
      <c r="B616" s="67"/>
    </row>
    <row r="617" spans="2:2" x14ac:dyDescent="0.25">
      <c r="B617" s="67"/>
    </row>
    <row r="618" spans="2:2" x14ac:dyDescent="0.25">
      <c r="B618" s="67"/>
    </row>
    <row r="619" spans="2:2" x14ac:dyDescent="0.25">
      <c r="B619" s="67"/>
    </row>
    <row r="620" spans="2:2" x14ac:dyDescent="0.25">
      <c r="B620" s="67"/>
    </row>
    <row r="621" spans="2:2" x14ac:dyDescent="0.25">
      <c r="B621" s="67"/>
    </row>
    <row r="622" spans="2:2" x14ac:dyDescent="0.25">
      <c r="B622" s="67"/>
    </row>
    <row r="623" spans="2:2" x14ac:dyDescent="0.25">
      <c r="B623" s="67"/>
    </row>
    <row r="624" spans="2:2" x14ac:dyDescent="0.25">
      <c r="B624" s="67"/>
    </row>
    <row r="625" spans="2:2" x14ac:dyDescent="0.25">
      <c r="B625" s="67"/>
    </row>
    <row r="626" spans="2:2" x14ac:dyDescent="0.25">
      <c r="B626" s="67"/>
    </row>
    <row r="627" spans="2:2" x14ac:dyDescent="0.25">
      <c r="B627" s="67"/>
    </row>
    <row r="628" spans="2:2" x14ac:dyDescent="0.25">
      <c r="B628" s="67"/>
    </row>
    <row r="629" spans="2:2" x14ac:dyDescent="0.25">
      <c r="B629" s="67"/>
    </row>
    <row r="630" spans="2:2" x14ac:dyDescent="0.25">
      <c r="B630" s="67"/>
    </row>
    <row r="631" spans="2:2" x14ac:dyDescent="0.25">
      <c r="B631" s="67"/>
    </row>
    <row r="632" spans="2:2" x14ac:dyDescent="0.25">
      <c r="B632" s="67"/>
    </row>
    <row r="633" spans="2:2" x14ac:dyDescent="0.25">
      <c r="B633" s="67"/>
    </row>
    <row r="634" spans="2:2" x14ac:dyDescent="0.25">
      <c r="B634" s="67"/>
    </row>
    <row r="635" spans="2:2" x14ac:dyDescent="0.25">
      <c r="B635" s="67"/>
    </row>
    <row r="636" spans="2:2" x14ac:dyDescent="0.25">
      <c r="B636" s="67"/>
    </row>
    <row r="637" spans="2:2" x14ac:dyDescent="0.25">
      <c r="B637" s="67"/>
    </row>
    <row r="638" spans="2:2" x14ac:dyDescent="0.25">
      <c r="B638" s="67"/>
    </row>
    <row r="639" spans="2:2" x14ac:dyDescent="0.25">
      <c r="B639" s="67"/>
    </row>
    <row r="640" spans="2:2" x14ac:dyDescent="0.25">
      <c r="B640" s="67"/>
    </row>
    <row r="641" spans="2:2" x14ac:dyDescent="0.25">
      <c r="B641" s="67"/>
    </row>
    <row r="642" spans="2:2" x14ac:dyDescent="0.25">
      <c r="B642" s="67"/>
    </row>
    <row r="643" spans="2:2" x14ac:dyDescent="0.25">
      <c r="B643" s="67"/>
    </row>
    <row r="644" spans="2:2" x14ac:dyDescent="0.25">
      <c r="B644" s="67"/>
    </row>
    <row r="645" spans="2:2" x14ac:dyDescent="0.25">
      <c r="B645" s="67"/>
    </row>
    <row r="646" spans="2:2" x14ac:dyDescent="0.25">
      <c r="B646" s="67"/>
    </row>
    <row r="647" spans="2:2" x14ac:dyDescent="0.25">
      <c r="B647" s="67"/>
    </row>
    <row r="648" spans="2:2" x14ac:dyDescent="0.25">
      <c r="B648" s="67"/>
    </row>
    <row r="649" spans="2:2" x14ac:dyDescent="0.25">
      <c r="B649" s="67"/>
    </row>
    <row r="650" spans="2:2" x14ac:dyDescent="0.25">
      <c r="B650" s="67"/>
    </row>
    <row r="651" spans="2:2" x14ac:dyDescent="0.25">
      <c r="B651" s="67"/>
    </row>
    <row r="652" spans="2:2" x14ac:dyDescent="0.25">
      <c r="B652" s="67"/>
    </row>
    <row r="653" spans="2:2" x14ac:dyDescent="0.25">
      <c r="B653" s="67"/>
    </row>
    <row r="654" spans="2:2" x14ac:dyDescent="0.25">
      <c r="B654" s="67"/>
    </row>
    <row r="655" spans="2:2" x14ac:dyDescent="0.25">
      <c r="B655" s="67"/>
    </row>
    <row r="656" spans="2:2" x14ac:dyDescent="0.25">
      <c r="B656" s="67"/>
    </row>
    <row r="657" spans="2:2" x14ac:dyDescent="0.25">
      <c r="B657" s="67"/>
    </row>
    <row r="658" spans="2:2" x14ac:dyDescent="0.25">
      <c r="B658" s="67"/>
    </row>
    <row r="659" spans="2:2" x14ac:dyDescent="0.25">
      <c r="B659" s="67"/>
    </row>
    <row r="660" spans="2:2" x14ac:dyDescent="0.25">
      <c r="B660" s="67"/>
    </row>
    <row r="661" spans="2:2" x14ac:dyDescent="0.25">
      <c r="B661" s="67"/>
    </row>
    <row r="662" spans="2:2" x14ac:dyDescent="0.25">
      <c r="B662" s="67"/>
    </row>
    <row r="663" spans="2:2" x14ac:dyDescent="0.25">
      <c r="B663" s="67"/>
    </row>
    <row r="664" spans="2:2" x14ac:dyDescent="0.25">
      <c r="B664" s="67"/>
    </row>
    <row r="665" spans="2:2" x14ac:dyDescent="0.25">
      <c r="B665" s="67"/>
    </row>
    <row r="666" spans="2:2" x14ac:dyDescent="0.25">
      <c r="B666" s="67"/>
    </row>
    <row r="667" spans="2:2" x14ac:dyDescent="0.25">
      <c r="B667" s="67"/>
    </row>
    <row r="668" spans="2:2" x14ac:dyDescent="0.25">
      <c r="B668" s="67"/>
    </row>
    <row r="669" spans="2:2" x14ac:dyDescent="0.25">
      <c r="B669" s="67"/>
    </row>
    <row r="670" spans="2:2" x14ac:dyDescent="0.25">
      <c r="B670" s="67"/>
    </row>
    <row r="671" spans="2:2" x14ac:dyDescent="0.25">
      <c r="B671" s="67"/>
    </row>
    <row r="672" spans="2:2" x14ac:dyDescent="0.25">
      <c r="B672" s="67"/>
    </row>
    <row r="673" spans="2:2" x14ac:dyDescent="0.25">
      <c r="B673" s="67"/>
    </row>
    <row r="674" spans="2:2" x14ac:dyDescent="0.25">
      <c r="B674" s="67"/>
    </row>
    <row r="675" spans="2:2" x14ac:dyDescent="0.25">
      <c r="B675" s="67"/>
    </row>
    <row r="676" spans="2:2" x14ac:dyDescent="0.25">
      <c r="B676" s="67"/>
    </row>
    <row r="677" spans="2:2" x14ac:dyDescent="0.25">
      <c r="B677" s="67"/>
    </row>
    <row r="678" spans="2:2" x14ac:dyDescent="0.25">
      <c r="B678" s="67"/>
    </row>
    <row r="679" spans="2:2" x14ac:dyDescent="0.25">
      <c r="B679" s="67"/>
    </row>
    <row r="680" spans="2:2" x14ac:dyDescent="0.25">
      <c r="B680" s="67"/>
    </row>
    <row r="681" spans="2:2" x14ac:dyDescent="0.25">
      <c r="B681" s="67"/>
    </row>
    <row r="682" spans="2:2" x14ac:dyDescent="0.25">
      <c r="B682" s="67"/>
    </row>
    <row r="683" spans="2:2" x14ac:dyDescent="0.25">
      <c r="B683" s="67"/>
    </row>
    <row r="684" spans="2:2" x14ac:dyDescent="0.25">
      <c r="B684" s="67"/>
    </row>
    <row r="685" spans="2:2" x14ac:dyDescent="0.25">
      <c r="B685" s="67"/>
    </row>
    <row r="686" spans="2:2" x14ac:dyDescent="0.25">
      <c r="B686" s="67"/>
    </row>
    <row r="687" spans="2:2" x14ac:dyDescent="0.25">
      <c r="B687" s="67"/>
    </row>
    <row r="688" spans="2:2" x14ac:dyDescent="0.25">
      <c r="B688" s="67"/>
    </row>
    <row r="689" spans="2:2" x14ac:dyDescent="0.25">
      <c r="B689" s="67"/>
    </row>
    <row r="690" spans="2:2" x14ac:dyDescent="0.25">
      <c r="B690" s="67"/>
    </row>
    <row r="691" spans="2:2" x14ac:dyDescent="0.25">
      <c r="B691" s="67"/>
    </row>
    <row r="692" spans="2:2" x14ac:dyDescent="0.25">
      <c r="B692" s="67"/>
    </row>
    <row r="693" spans="2:2" x14ac:dyDescent="0.25">
      <c r="B693" s="67"/>
    </row>
    <row r="694" spans="2:2" x14ac:dyDescent="0.25">
      <c r="B694" s="67"/>
    </row>
    <row r="695" spans="2:2" x14ac:dyDescent="0.25">
      <c r="B695" s="67"/>
    </row>
    <row r="696" spans="2:2" x14ac:dyDescent="0.25">
      <c r="B696" s="67"/>
    </row>
    <row r="697" spans="2:2" x14ac:dyDescent="0.25">
      <c r="B697" s="67"/>
    </row>
    <row r="698" spans="2:2" x14ac:dyDescent="0.25">
      <c r="B698" s="67"/>
    </row>
    <row r="699" spans="2:2" x14ac:dyDescent="0.25">
      <c r="B699" s="67"/>
    </row>
    <row r="700" spans="2:2" x14ac:dyDescent="0.25">
      <c r="B700" s="67"/>
    </row>
    <row r="701" spans="2:2" x14ac:dyDescent="0.25">
      <c r="B701" s="67"/>
    </row>
    <row r="702" spans="2:2" x14ac:dyDescent="0.25">
      <c r="B702" s="67"/>
    </row>
    <row r="703" spans="2:2" x14ac:dyDescent="0.25">
      <c r="B703" s="67"/>
    </row>
    <row r="704" spans="2:2" x14ac:dyDescent="0.25">
      <c r="B704" s="67"/>
    </row>
    <row r="705" spans="2:2" x14ac:dyDescent="0.25">
      <c r="B705" s="67"/>
    </row>
    <row r="706" spans="2:2" x14ac:dyDescent="0.25">
      <c r="B706" s="67"/>
    </row>
    <row r="707" spans="2:2" x14ac:dyDescent="0.25">
      <c r="B707" s="67"/>
    </row>
    <row r="708" spans="2:2" x14ac:dyDescent="0.25">
      <c r="B708" s="67"/>
    </row>
    <row r="709" spans="2:2" x14ac:dyDescent="0.25">
      <c r="B709" s="67"/>
    </row>
    <row r="710" spans="2:2" x14ac:dyDescent="0.25">
      <c r="B710" s="67"/>
    </row>
    <row r="711" spans="2:2" x14ac:dyDescent="0.25">
      <c r="B711" s="67"/>
    </row>
    <row r="712" spans="2:2" x14ac:dyDescent="0.25">
      <c r="B712" s="67"/>
    </row>
    <row r="713" spans="2:2" x14ac:dyDescent="0.25">
      <c r="B713" s="67"/>
    </row>
    <row r="714" spans="2:2" x14ac:dyDescent="0.25">
      <c r="B714" s="67"/>
    </row>
    <row r="715" spans="2:2" x14ac:dyDescent="0.25">
      <c r="B715" s="67"/>
    </row>
    <row r="716" spans="2:2" x14ac:dyDescent="0.25">
      <c r="B716" s="67"/>
    </row>
    <row r="717" spans="2:2" x14ac:dyDescent="0.25">
      <c r="B717" s="67"/>
    </row>
    <row r="718" spans="2:2" x14ac:dyDescent="0.25">
      <c r="B718" s="67"/>
    </row>
    <row r="719" spans="2:2" x14ac:dyDescent="0.25">
      <c r="B719" s="67"/>
    </row>
    <row r="720" spans="2:2" x14ac:dyDescent="0.25">
      <c r="B720" s="67"/>
    </row>
    <row r="721" spans="2:2" x14ac:dyDescent="0.25">
      <c r="B721" s="67"/>
    </row>
    <row r="722" spans="2:2" x14ac:dyDescent="0.25">
      <c r="B722" s="67"/>
    </row>
    <row r="723" spans="2:2" x14ac:dyDescent="0.25">
      <c r="B723" s="67"/>
    </row>
    <row r="724" spans="2:2" x14ac:dyDescent="0.25">
      <c r="B724" s="67"/>
    </row>
    <row r="725" spans="2:2" x14ac:dyDescent="0.25">
      <c r="B725" s="67"/>
    </row>
    <row r="726" spans="2:2" x14ac:dyDescent="0.25">
      <c r="B726" s="67"/>
    </row>
    <row r="727" spans="2:2" x14ac:dyDescent="0.25">
      <c r="B727" s="67"/>
    </row>
    <row r="728" spans="2:2" x14ac:dyDescent="0.25">
      <c r="B728" s="67"/>
    </row>
    <row r="729" spans="2:2" x14ac:dyDescent="0.25">
      <c r="B729" s="67"/>
    </row>
    <row r="730" spans="2:2" x14ac:dyDescent="0.25">
      <c r="B730" s="67"/>
    </row>
    <row r="731" spans="2:2" x14ac:dyDescent="0.25">
      <c r="B731" s="67"/>
    </row>
    <row r="732" spans="2:2" x14ac:dyDescent="0.25">
      <c r="B732" s="67"/>
    </row>
    <row r="733" spans="2:2" x14ac:dyDescent="0.25">
      <c r="B733" s="67"/>
    </row>
    <row r="734" spans="2:2" x14ac:dyDescent="0.25">
      <c r="B734" s="67"/>
    </row>
    <row r="735" spans="2:2" x14ac:dyDescent="0.25">
      <c r="B735" s="67"/>
    </row>
    <row r="736" spans="2:2" x14ac:dyDescent="0.25">
      <c r="B736" s="67"/>
    </row>
    <row r="737" spans="2:2" x14ac:dyDescent="0.25">
      <c r="B737" s="67"/>
    </row>
    <row r="738" spans="2:2" x14ac:dyDescent="0.25">
      <c r="B738" s="67"/>
    </row>
    <row r="739" spans="2:2" x14ac:dyDescent="0.25">
      <c r="B739" s="67"/>
    </row>
    <row r="740" spans="2:2" x14ac:dyDescent="0.25">
      <c r="B740" s="67"/>
    </row>
    <row r="741" spans="2:2" x14ac:dyDescent="0.25">
      <c r="B741" s="67"/>
    </row>
    <row r="742" spans="2:2" x14ac:dyDescent="0.25">
      <c r="B742" s="67"/>
    </row>
    <row r="743" spans="2:2" x14ac:dyDescent="0.25">
      <c r="B743" s="67"/>
    </row>
    <row r="744" spans="2:2" x14ac:dyDescent="0.25">
      <c r="B744" s="67"/>
    </row>
    <row r="745" spans="2:2" x14ac:dyDescent="0.25">
      <c r="B745" s="67"/>
    </row>
    <row r="746" spans="2:2" x14ac:dyDescent="0.25">
      <c r="B746" s="67"/>
    </row>
    <row r="747" spans="2:2" x14ac:dyDescent="0.25">
      <c r="B747" s="67"/>
    </row>
    <row r="748" spans="2:2" x14ac:dyDescent="0.25">
      <c r="B748" s="67"/>
    </row>
    <row r="749" spans="2:2" x14ac:dyDescent="0.25">
      <c r="B749" s="67"/>
    </row>
    <row r="750" spans="2:2" x14ac:dyDescent="0.25">
      <c r="B750" s="67"/>
    </row>
    <row r="751" spans="2:2" x14ac:dyDescent="0.25">
      <c r="B751" s="67"/>
    </row>
    <row r="752" spans="2:2" x14ac:dyDescent="0.25">
      <c r="B752" s="67"/>
    </row>
    <row r="753" spans="2:2" x14ac:dyDescent="0.25">
      <c r="B753" s="67"/>
    </row>
    <row r="754" spans="2:2" x14ac:dyDescent="0.25">
      <c r="B754" s="67"/>
    </row>
    <row r="755" spans="2:2" x14ac:dyDescent="0.25">
      <c r="B755" s="67"/>
    </row>
    <row r="756" spans="2:2" x14ac:dyDescent="0.25">
      <c r="B756" s="67"/>
    </row>
    <row r="757" spans="2:2" x14ac:dyDescent="0.25">
      <c r="B757" s="67"/>
    </row>
    <row r="758" spans="2:2" x14ac:dyDescent="0.25">
      <c r="B758" s="67"/>
    </row>
    <row r="759" spans="2:2" x14ac:dyDescent="0.25">
      <c r="B759" s="67"/>
    </row>
    <row r="760" spans="2:2" x14ac:dyDescent="0.25">
      <c r="B760" s="67"/>
    </row>
    <row r="761" spans="2:2" x14ac:dyDescent="0.25">
      <c r="B761" s="67"/>
    </row>
    <row r="762" spans="2:2" x14ac:dyDescent="0.25">
      <c r="B762" s="67"/>
    </row>
    <row r="763" spans="2:2" x14ac:dyDescent="0.25">
      <c r="B763" s="67"/>
    </row>
    <row r="764" spans="2:2" x14ac:dyDescent="0.25">
      <c r="B764" s="67"/>
    </row>
    <row r="765" spans="2:2" x14ac:dyDescent="0.25">
      <c r="B765" s="67"/>
    </row>
    <row r="766" spans="2:2" x14ac:dyDescent="0.25">
      <c r="B766" s="67"/>
    </row>
    <row r="767" spans="2:2" x14ac:dyDescent="0.25">
      <c r="B767" s="67"/>
    </row>
    <row r="768" spans="2:2" x14ac:dyDescent="0.25">
      <c r="B768" s="67"/>
    </row>
    <row r="769" spans="2:2" x14ac:dyDescent="0.25">
      <c r="B769" s="67"/>
    </row>
    <row r="770" spans="2:2" x14ac:dyDescent="0.25">
      <c r="B770" s="67"/>
    </row>
    <row r="771" spans="2:2" x14ac:dyDescent="0.25">
      <c r="B771" s="67"/>
    </row>
    <row r="772" spans="2:2" x14ac:dyDescent="0.25">
      <c r="B772" s="67"/>
    </row>
    <row r="773" spans="2:2" x14ac:dyDescent="0.25">
      <c r="B773" s="67"/>
    </row>
    <row r="774" spans="2:2" x14ac:dyDescent="0.25">
      <c r="B774" s="67"/>
    </row>
    <row r="775" spans="2:2" x14ac:dyDescent="0.25">
      <c r="B775" s="67"/>
    </row>
    <row r="776" spans="2:2" x14ac:dyDescent="0.25">
      <c r="B776" s="67"/>
    </row>
    <row r="777" spans="2:2" x14ac:dyDescent="0.25">
      <c r="B777" s="67"/>
    </row>
    <row r="778" spans="2:2" x14ac:dyDescent="0.25">
      <c r="B778" s="67"/>
    </row>
    <row r="779" spans="2:2" x14ac:dyDescent="0.25">
      <c r="B779" s="67"/>
    </row>
    <row r="780" spans="2:2" x14ac:dyDescent="0.25">
      <c r="B780" s="67"/>
    </row>
    <row r="781" spans="2:2" x14ac:dyDescent="0.25">
      <c r="B781" s="67"/>
    </row>
    <row r="782" spans="2:2" x14ac:dyDescent="0.25">
      <c r="B782" s="67"/>
    </row>
    <row r="783" spans="2:2" x14ac:dyDescent="0.25">
      <c r="B783" s="67"/>
    </row>
    <row r="784" spans="2:2" x14ac:dyDescent="0.25">
      <c r="B784" s="67"/>
    </row>
    <row r="785" spans="2:2" x14ac:dyDescent="0.25">
      <c r="B785" s="67"/>
    </row>
    <row r="786" spans="2:2" x14ac:dyDescent="0.25">
      <c r="B786" s="67"/>
    </row>
    <row r="787" spans="2:2" x14ac:dyDescent="0.25">
      <c r="B787" s="67"/>
    </row>
    <row r="788" spans="2:2" x14ac:dyDescent="0.25">
      <c r="B788" s="67"/>
    </row>
    <row r="789" spans="2:2" x14ac:dyDescent="0.25">
      <c r="B789" s="67"/>
    </row>
    <row r="790" spans="2:2" x14ac:dyDescent="0.25">
      <c r="B790" s="67"/>
    </row>
    <row r="791" spans="2:2" x14ac:dyDescent="0.25">
      <c r="B791" s="67"/>
    </row>
    <row r="792" spans="2:2" x14ac:dyDescent="0.25">
      <c r="B792" s="67"/>
    </row>
  </sheetData>
  <conditionalFormatting sqref="K81:K119">
    <cfRule type="cellIs" dxfId="3" priority="2" operator="equal">
      <formula>"Grand Total"</formula>
    </cfRule>
  </conditionalFormatting>
  <dataValidations count="2">
    <dataValidation type="list" allowBlank="1" showInputMessage="1" showErrorMessage="1" sqref="M7" xr:uid="{FF3811A1-CBBB-D94D-9BB2-AC7F6DFCF9A9}">
      <formula1>_xlfn.ANCHORARRAY($Q$8)</formula1>
    </dataValidation>
    <dataValidation type="list" allowBlank="1" showInputMessage="1" showErrorMessage="1" sqref="M8" xr:uid="{36CD1D1C-FE31-0C4A-85E8-CB63CC523678}">
      <formula1>_xlfn.ANCHORARRAY($R$8)</formula1>
    </dataValidation>
  </dataValidations>
  <hyperlinks>
    <hyperlink ref="B3" location="'GroupBY-OptArg2'!A1" display="Back to GroupByMainSheet" xr:uid="{1CACD319-B72E-814C-8259-DC79CBFEEF9E}"/>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07BA-91B0-4200-AD87-802E803A0BD3}">
  <sheetPr codeName="Sheet9">
    <tabColor theme="9" tint="-0.499984740745262"/>
  </sheetPr>
  <dimension ref="A1:AG15"/>
  <sheetViews>
    <sheetView showGridLines="0" workbookViewId="0">
      <selection activeCell="C3" sqref="C3"/>
    </sheetView>
  </sheetViews>
  <sheetFormatPr baseColWidth="10" defaultColWidth="8.83203125" defaultRowHeight="19" x14ac:dyDescent="0.25"/>
  <cols>
    <col min="1" max="1" width="4.6640625" style="17" customWidth="1"/>
    <col min="2" max="2" width="14.33203125" style="17" bestFit="1" customWidth="1"/>
    <col min="3" max="3" width="15.6640625" style="17" customWidth="1"/>
    <col min="4" max="4" width="10.33203125" style="17" customWidth="1"/>
    <col min="5" max="5" width="9.6640625" style="17" customWidth="1"/>
    <col min="6" max="6" width="14.1640625" style="17" customWidth="1"/>
    <col min="7" max="7" width="13.33203125" style="17" bestFit="1" customWidth="1"/>
    <col min="8" max="8" width="10.5" style="17" bestFit="1" customWidth="1"/>
    <col min="9" max="9" width="14" style="17" customWidth="1"/>
    <col min="10" max="10" width="8.83203125" style="17"/>
    <col min="11" max="11" width="12.6640625" style="17" bestFit="1" customWidth="1"/>
    <col min="12" max="17" width="8.83203125" style="17"/>
    <col min="18" max="18" width="14.33203125" style="17" bestFit="1" customWidth="1"/>
    <col min="19" max="19" width="15.6640625" style="17" bestFit="1" customWidth="1"/>
    <col min="20" max="20" width="4.33203125" style="17" bestFit="1" customWidth="1"/>
    <col min="21" max="21" width="6.6640625" style="17" bestFit="1" customWidth="1"/>
    <col min="22" max="22" width="12.6640625" style="17" bestFit="1" customWidth="1"/>
    <col min="23" max="23" width="13.1640625" style="17" bestFit="1" customWidth="1"/>
    <col min="24" max="24" width="10.33203125" style="17" bestFit="1" customWidth="1"/>
    <col min="25" max="16384" width="8.83203125" style="17"/>
  </cols>
  <sheetData>
    <row r="1" spans="1:33" customFormat="1" ht="32" x14ac:dyDescent="0.4">
      <c r="A1" s="36" t="s">
        <v>166</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3" spans="1:33" x14ac:dyDescent="0.25">
      <c r="B3" s="17" t="s">
        <v>167</v>
      </c>
      <c r="C3" s="63" t="s">
        <v>56</v>
      </c>
      <c r="S3" s="17" t="str" cm="1">
        <f t="array" ref="S3:S12">_xlfn.UNIQUE(_xlfn.XLOOKUP(C3,SalesReps[#Headers],SalesReps[]))</f>
        <v>Sosa Drinks</v>
      </c>
      <c r="AA3" s="17" t="str" cm="1">
        <f t="array" ref="AA3:AA12">_xlfn._xlws.SORT(_xlfn.UNIQUE(_xlfn.XLOOKUP(C3,SalesReps[#Headers],SalesReps[])))</f>
        <v>Banana bread</v>
      </c>
    </row>
    <row r="4" spans="1:33" x14ac:dyDescent="0.25">
      <c r="B4" s="17" t="s">
        <v>168</v>
      </c>
      <c r="C4" s="63" t="s">
        <v>76</v>
      </c>
      <c r="S4" s="17" t="str">
        <v>Pizzas</v>
      </c>
      <c r="AA4" s="17" t="str">
        <v>Fresh Juice</v>
      </c>
    </row>
    <row r="5" spans="1:33" x14ac:dyDescent="0.25">
      <c r="S5" s="17" t="str">
        <v>Unsweetened Yoghurt</v>
      </c>
      <c r="AA5" s="17" t="str">
        <v>Fruit Cake</v>
      </c>
    </row>
    <row r="6" spans="1:33" x14ac:dyDescent="0.25">
      <c r="B6" s="64" t="str" cm="1">
        <f t="array" ref="B6:H15">_xlfn.PIVOTBY(SalesReps[Sales Rep],
SalesReps[Continent],
SalesReps[Sales ($)],
_xleta.SUM,,1,,,,
_xlfn.XLOOKUP(C3,SourceSales[#Headers],SourceSales[])=Filters!C4)</f>
        <v/>
      </c>
      <c r="C6" s="46" t="str">
        <v>Africa</v>
      </c>
      <c r="D6" s="46" t="str">
        <v>Asia</v>
      </c>
      <c r="E6" s="46" t="str">
        <v>Europe</v>
      </c>
      <c r="F6" s="46" t="str">
        <v>North America</v>
      </c>
      <c r="G6" s="46" t="str">
        <v>South America</v>
      </c>
      <c r="H6" s="46" t="str">
        <v>Total</v>
      </c>
      <c r="S6" s="17" t="str">
        <v>Fresh Juice</v>
      </c>
      <c r="AA6" s="17" t="str">
        <v>Milk Shake</v>
      </c>
    </row>
    <row r="7" spans="1:33" x14ac:dyDescent="0.25">
      <c r="B7" s="17" t="str">
        <v>Alex</v>
      </c>
      <c r="C7" s="46">
        <v>37</v>
      </c>
      <c r="D7" s="46">
        <v>20</v>
      </c>
      <c r="E7" s="46">
        <v>53</v>
      </c>
      <c r="F7" s="46">
        <v>5</v>
      </c>
      <c r="G7" s="46">
        <v>2</v>
      </c>
      <c r="H7" s="46">
        <v>117</v>
      </c>
      <c r="S7" s="17" t="str">
        <v>Fruit Cake</v>
      </c>
      <c r="AA7" s="17" t="str">
        <v>Parfait</v>
      </c>
    </row>
    <row r="8" spans="1:33" x14ac:dyDescent="0.25">
      <c r="B8" s="17" t="str">
        <v>Barbie</v>
      </c>
      <c r="C8" s="46">
        <v>17</v>
      </c>
      <c r="D8" s="46" t="str">
        <v/>
      </c>
      <c r="E8" s="46">
        <v>6</v>
      </c>
      <c r="F8" s="46" t="str">
        <v/>
      </c>
      <c r="G8" s="46" t="str">
        <v/>
      </c>
      <c r="H8" s="46">
        <v>23</v>
      </c>
      <c r="S8" s="17" t="str">
        <v>Banana bread</v>
      </c>
      <c r="AA8" s="17" t="str">
        <v>Pizzas</v>
      </c>
    </row>
    <row r="9" spans="1:33" x14ac:dyDescent="0.25">
      <c r="B9" s="17" t="str">
        <v>Charlie</v>
      </c>
      <c r="C9" s="46" t="str">
        <v/>
      </c>
      <c r="D9" s="46">
        <v>4</v>
      </c>
      <c r="E9" s="46">
        <v>37</v>
      </c>
      <c r="F9" s="46">
        <v>12</v>
      </c>
      <c r="G9" s="46">
        <v>5</v>
      </c>
      <c r="H9" s="46">
        <v>58</v>
      </c>
      <c r="S9" s="17" t="str">
        <v>Milk Shake</v>
      </c>
      <c r="AA9" s="17" t="str">
        <v>Sosa Drinks</v>
      </c>
    </row>
    <row r="10" spans="1:33" x14ac:dyDescent="0.25">
      <c r="B10" s="17" t="str">
        <v>Debra</v>
      </c>
      <c r="C10" s="46">
        <v>19</v>
      </c>
      <c r="D10" s="46">
        <v>18</v>
      </c>
      <c r="E10" s="46">
        <v>14</v>
      </c>
      <c r="F10" s="46">
        <v>26</v>
      </c>
      <c r="G10" s="46">
        <v>3</v>
      </c>
      <c r="H10" s="46">
        <v>80</v>
      </c>
      <c r="S10" s="17" t="str">
        <v>White Choco</v>
      </c>
      <c r="AA10" s="17" t="str">
        <v>Unsweetened Yoghurt</v>
      </c>
    </row>
    <row r="11" spans="1:33" x14ac:dyDescent="0.25">
      <c r="B11" s="17" t="str">
        <v>Eugene</v>
      </c>
      <c r="C11" s="46">
        <v>43</v>
      </c>
      <c r="D11" s="46">
        <v>21</v>
      </c>
      <c r="E11" s="46">
        <v>9</v>
      </c>
      <c r="F11" s="46">
        <v>25</v>
      </c>
      <c r="G11" s="46" t="str">
        <v/>
      </c>
      <c r="H11" s="46">
        <v>98</v>
      </c>
      <c r="S11" s="17" t="str">
        <v>Vanilla Cream</v>
      </c>
      <c r="AA11" s="17" t="str">
        <v>Vanilla Cream</v>
      </c>
    </row>
    <row r="12" spans="1:33" x14ac:dyDescent="0.25">
      <c r="B12" s="17" t="str">
        <v>Felix</v>
      </c>
      <c r="C12" s="46" t="str">
        <v/>
      </c>
      <c r="D12" s="46">
        <v>19</v>
      </c>
      <c r="E12" s="46">
        <v>34</v>
      </c>
      <c r="F12" s="46">
        <v>47</v>
      </c>
      <c r="G12" s="46" t="str">
        <v/>
      </c>
      <c r="H12" s="46">
        <v>100</v>
      </c>
      <c r="S12" s="17" t="str">
        <v>Parfait</v>
      </c>
      <c r="AA12" s="17" t="str">
        <v>White Choco</v>
      </c>
    </row>
    <row r="13" spans="1:33" x14ac:dyDescent="0.25">
      <c r="B13" s="17" t="str">
        <v>Godwin</v>
      </c>
      <c r="C13" s="46">
        <v>4</v>
      </c>
      <c r="D13" s="46" t="str">
        <v/>
      </c>
      <c r="E13" s="46">
        <v>26</v>
      </c>
      <c r="F13" s="46">
        <v>18</v>
      </c>
      <c r="G13" s="46">
        <v>13</v>
      </c>
      <c r="H13" s="46">
        <v>61</v>
      </c>
    </row>
    <row r="14" spans="1:33" x14ac:dyDescent="0.25">
      <c r="B14" s="17" t="str">
        <v>Hannah</v>
      </c>
      <c r="C14" s="46">
        <v>5</v>
      </c>
      <c r="D14" s="46">
        <v>20</v>
      </c>
      <c r="E14" s="46">
        <v>45</v>
      </c>
      <c r="F14" s="46">
        <v>18</v>
      </c>
      <c r="G14" s="46" t="str">
        <v/>
      </c>
      <c r="H14" s="46">
        <v>88</v>
      </c>
    </row>
    <row r="15" spans="1:33" x14ac:dyDescent="0.25">
      <c r="B15" s="17" t="str">
        <v>Total</v>
      </c>
      <c r="C15" s="46">
        <v>125</v>
      </c>
      <c r="D15" s="46">
        <v>102</v>
      </c>
      <c r="E15" s="46">
        <v>224</v>
      </c>
      <c r="F15" s="46">
        <v>151</v>
      </c>
      <c r="G15" s="46">
        <v>23</v>
      </c>
      <c r="H15" s="46">
        <v>625</v>
      </c>
    </row>
  </sheetData>
  <conditionalFormatting sqref="B6:M15 E16:E20">
    <cfRule type="expression" dxfId="2" priority="1">
      <formula>$B6="Total"</formula>
    </cfRule>
  </conditionalFormatting>
  <dataValidations count="2">
    <dataValidation type="list" allowBlank="1" showInputMessage="1" showErrorMessage="1" sqref="C3" xr:uid="{55315819-B6DF-40DC-8A32-DEFFDF814AB7}">
      <formula1>DataHeaders</formula1>
    </dataValidation>
    <dataValidation type="list" allowBlank="1" showInputMessage="1" showErrorMessage="1" sqref="C4" xr:uid="{91AF56AD-26D1-4E7E-B12F-F1744B684D36}">
      <formula1>$S$3:$S$10</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CF03-4C87-C844-950F-154C65263CF9}">
  <sheetPr codeName="Sheet19">
    <tabColor rgb="FFFF0000"/>
  </sheetPr>
  <dimension ref="A1:AH27"/>
  <sheetViews>
    <sheetView showGridLines="0" workbookViewId="0">
      <selection activeCell="E3" sqref="E3"/>
    </sheetView>
  </sheetViews>
  <sheetFormatPr baseColWidth="10" defaultColWidth="8.83203125" defaultRowHeight="19" x14ac:dyDescent="0.25"/>
  <cols>
    <col min="1" max="1" width="6.33203125" style="17" customWidth="1"/>
    <col min="2" max="2" width="6" style="17" customWidth="1"/>
    <col min="3" max="3" width="23.6640625" style="17" customWidth="1"/>
    <col min="4" max="4" width="13.33203125" style="17" customWidth="1"/>
    <col min="5" max="5" width="15.6640625" style="17" customWidth="1"/>
    <col min="6" max="6" width="18.83203125" style="17" customWidth="1"/>
    <col min="7" max="7" width="17.83203125" style="17" customWidth="1"/>
    <col min="8" max="8" width="11.33203125" style="17" customWidth="1"/>
    <col min="9" max="9" width="9" style="17" bestFit="1" customWidth="1"/>
    <col min="10" max="10" width="8.83203125" style="17"/>
    <col min="11" max="11" width="10.5" style="17" customWidth="1"/>
    <col min="12" max="12" width="12.33203125" style="17" customWidth="1"/>
    <col min="13" max="13" width="13.33203125" style="17" customWidth="1"/>
    <col min="14" max="14" width="14" style="17" customWidth="1"/>
    <col min="15" max="17" width="8.83203125" style="17"/>
    <col min="18" max="18" width="14.5" style="17" customWidth="1"/>
    <col min="19" max="21" width="8.83203125" style="17"/>
    <col min="22" max="22" width="9" style="17" bestFit="1" customWidth="1"/>
    <col min="23" max="16384" width="8.83203125" style="17"/>
  </cols>
  <sheetData>
    <row r="1" spans="1:34" customFormat="1" ht="34" x14ac:dyDescent="0.4">
      <c r="A1" s="36" t="s">
        <v>138</v>
      </c>
      <c r="B1" s="37"/>
      <c r="C1" s="37"/>
      <c r="D1" s="37"/>
      <c r="E1" s="36"/>
      <c r="F1" s="36"/>
      <c r="G1" s="38"/>
      <c r="H1" s="38"/>
      <c r="I1" s="38"/>
      <c r="J1" s="65"/>
      <c r="K1" s="38"/>
      <c r="L1" s="38"/>
      <c r="M1" s="38"/>
      <c r="N1" s="38"/>
      <c r="O1" s="38"/>
      <c r="P1" s="38"/>
      <c r="Q1" s="38"/>
      <c r="R1" s="38"/>
      <c r="S1" s="38"/>
      <c r="T1" s="38"/>
      <c r="U1" s="38"/>
      <c r="V1" s="38"/>
      <c r="W1" s="38"/>
      <c r="X1" s="38"/>
      <c r="Y1" s="38"/>
      <c r="Z1" s="38"/>
      <c r="AA1" s="38"/>
      <c r="AB1" s="38"/>
      <c r="AC1" s="38"/>
      <c r="AD1" s="38"/>
      <c r="AE1" s="38"/>
      <c r="AF1" s="38"/>
      <c r="AG1" s="38"/>
      <c r="AH1" s="38"/>
    </row>
    <row r="3" spans="1:34" x14ac:dyDescent="0.25">
      <c r="C3" s="17" t="s">
        <v>12</v>
      </c>
      <c r="E3" s="17" t="str" cm="1">
        <f t="array" aca="1" ref="E3:I13" ca="1">_xlfn.PIVOTBY(SourceSales[Product],
TEXT(SourceSales[Date],"yyyy"),
SourceSales[Sales ($)],
_xleta.SUM,
0,
0,,0,,
_xlfn.XLOOKUP(_xlfn.XLOOKUP(C3,SourceSales[#Headers],SourceSales[]),_xlfn.ANCHORARRAY('Dynamic Dashboard'!C4),OFFSET(B4,0,0,COUNTA(_xlfn.ANCHORARRAY(C4)),1)))</f>
        <v/>
      </c>
      <c r="F3" s="17" t="str">
        <f ca="1"/>
        <v>2021</v>
      </c>
      <c r="G3" s="17" t="str">
        <f ca="1"/>
        <v>2022</v>
      </c>
      <c r="H3" s="17" t="str">
        <f ca="1"/>
        <v>2023</v>
      </c>
      <c r="I3" s="17" t="str">
        <f ca="1"/>
        <v>2024</v>
      </c>
    </row>
    <row r="4" spans="1:34" x14ac:dyDescent="0.25">
      <c r="B4" s="79" t="b">
        <v>0</v>
      </c>
      <c r="C4" s="17" cm="1">
        <f t="array" ref="C4:C22">_xlfn._xlws.SORT(_xlfn.UNIQUE(_xlfn.XLOOKUP(C3,SourceSales[#Headers],SourceSales[])))</f>
        <v>2</v>
      </c>
      <c r="E4" s="17" t="str">
        <f ca="1"/>
        <v>Banana bread</v>
      </c>
      <c r="F4" s="17">
        <f ca="1"/>
        <v>3</v>
      </c>
      <c r="G4" s="17">
        <f ca="1"/>
        <v>41</v>
      </c>
      <c r="H4" s="17">
        <f ca="1"/>
        <v>9</v>
      </c>
      <c r="I4" s="17" t="str">
        <f ca="1"/>
        <v/>
      </c>
      <c r="P4" s="56" t="s">
        <v>250</v>
      </c>
    </row>
    <row r="5" spans="1:34" x14ac:dyDescent="0.25">
      <c r="B5" s="79" t="b">
        <v>1</v>
      </c>
      <c r="C5" s="17">
        <v>3</v>
      </c>
      <c r="E5" s="17" t="str">
        <f ca="1"/>
        <v>Fresh Juice</v>
      </c>
      <c r="F5" s="17">
        <f ca="1"/>
        <v>20</v>
      </c>
      <c r="G5" s="17">
        <f ca="1"/>
        <v>13</v>
      </c>
      <c r="H5" s="17">
        <f ca="1"/>
        <v>14</v>
      </c>
      <c r="I5" s="17" t="str">
        <f ca="1"/>
        <v/>
      </c>
      <c r="P5" s="17" t="str" cm="1">
        <f t="array" ref="P5:P12">_xlfn.TOCOL(SourceSales[#Headers])</f>
        <v>Date</v>
      </c>
    </row>
    <row r="6" spans="1:34" x14ac:dyDescent="0.25">
      <c r="B6" s="79" t="b">
        <v>1</v>
      </c>
      <c r="C6" s="17">
        <v>4</v>
      </c>
      <c r="E6" s="17" t="str">
        <f ca="1"/>
        <v>Fruit Cake</v>
      </c>
      <c r="F6" s="17">
        <f ca="1"/>
        <v>12</v>
      </c>
      <c r="G6" s="17">
        <f ca="1"/>
        <v>10</v>
      </c>
      <c r="H6" s="17">
        <f ca="1"/>
        <v>13</v>
      </c>
      <c r="I6" s="17" t="str">
        <f ca="1"/>
        <v/>
      </c>
      <c r="P6" s="17" t="str">
        <v>Sales Rep</v>
      </c>
    </row>
    <row r="7" spans="1:34" x14ac:dyDescent="0.25">
      <c r="B7" s="79" t="b">
        <v>1</v>
      </c>
      <c r="C7" s="17">
        <v>5</v>
      </c>
      <c r="E7" s="17" t="str">
        <f ca="1"/>
        <v>Milk Shake</v>
      </c>
      <c r="F7" s="17">
        <f ca="1"/>
        <v>14</v>
      </c>
      <c r="G7" s="17">
        <f ca="1"/>
        <v>12</v>
      </c>
      <c r="H7" s="17">
        <f ca="1"/>
        <v>16</v>
      </c>
      <c r="I7" s="17" t="str">
        <f ca="1"/>
        <v/>
      </c>
      <c r="P7" s="17" t="str">
        <v>Location</v>
      </c>
    </row>
    <row r="8" spans="1:34" x14ac:dyDescent="0.25">
      <c r="B8" s="79" t="b">
        <v>1</v>
      </c>
      <c r="C8" s="17">
        <v>6</v>
      </c>
      <c r="E8" s="17" t="str">
        <f ca="1"/>
        <v>Parfait</v>
      </c>
      <c r="F8" s="17">
        <f ca="1"/>
        <v>8</v>
      </c>
      <c r="G8" s="17">
        <f ca="1"/>
        <v>22</v>
      </c>
      <c r="H8" s="17">
        <f ca="1"/>
        <v>11</v>
      </c>
      <c r="I8" s="17">
        <f ca="1"/>
        <v>7</v>
      </c>
      <c r="P8" s="17" t="str">
        <v>Country</v>
      </c>
    </row>
    <row r="9" spans="1:34" x14ac:dyDescent="0.25">
      <c r="B9" s="79" t="b">
        <v>1</v>
      </c>
      <c r="C9" s="17">
        <v>7</v>
      </c>
      <c r="E9" s="17" t="str">
        <f ca="1"/>
        <v>Pizzas</v>
      </c>
      <c r="F9" s="17">
        <f ca="1"/>
        <v>4</v>
      </c>
      <c r="G9" s="17">
        <f ca="1"/>
        <v>12</v>
      </c>
      <c r="H9" s="17">
        <f ca="1"/>
        <v>16</v>
      </c>
      <c r="I9" s="17">
        <f ca="1"/>
        <v>8</v>
      </c>
      <c r="P9" s="17" t="str">
        <v>Continent</v>
      </c>
    </row>
    <row r="10" spans="1:34" x14ac:dyDescent="0.25">
      <c r="B10" s="79" t="b">
        <v>1</v>
      </c>
      <c r="C10" s="17">
        <v>8</v>
      </c>
      <c r="E10" s="17" t="str">
        <f ca="1"/>
        <v>Sosa Drinks</v>
      </c>
      <c r="F10" s="17">
        <f ca="1"/>
        <v>42</v>
      </c>
      <c r="G10" s="17">
        <f ca="1"/>
        <v>22</v>
      </c>
      <c r="H10" s="17">
        <f ca="1"/>
        <v>20</v>
      </c>
      <c r="I10" s="17">
        <f ca="1"/>
        <v>6</v>
      </c>
      <c r="P10" s="17" t="str">
        <v>Product</v>
      </c>
    </row>
    <row r="11" spans="1:34" x14ac:dyDescent="0.25">
      <c r="B11" s="79" t="b">
        <v>0</v>
      </c>
      <c r="C11" s="17">
        <v>9</v>
      </c>
      <c r="E11" s="17" t="str">
        <f ca="1"/>
        <v>Unsweetened Yoghurt</v>
      </c>
      <c r="F11" s="17">
        <f ca="1"/>
        <v>20</v>
      </c>
      <c r="G11" s="17">
        <f ca="1"/>
        <v>16</v>
      </c>
      <c r="H11" s="17">
        <f ca="1"/>
        <v>9</v>
      </c>
      <c r="I11" s="17">
        <f ca="1"/>
        <v>13</v>
      </c>
      <c r="P11" s="17" t="str">
        <v>Quantity</v>
      </c>
    </row>
    <row r="12" spans="1:34" x14ac:dyDescent="0.25">
      <c r="B12" s="79" t="b">
        <v>0</v>
      </c>
      <c r="C12" s="17">
        <v>10</v>
      </c>
      <c r="E12" s="17" t="str">
        <f ca="1"/>
        <v>Vanilla Cream</v>
      </c>
      <c r="F12" s="17">
        <f ca="1"/>
        <v>31</v>
      </c>
      <c r="G12" s="17">
        <f ca="1"/>
        <v>40</v>
      </c>
      <c r="H12" s="17">
        <f ca="1"/>
        <v>10</v>
      </c>
      <c r="I12" s="17">
        <f ca="1"/>
        <v>8</v>
      </c>
      <c r="P12" s="17" t="str">
        <v>Sales ($)</v>
      </c>
    </row>
    <row r="13" spans="1:34" x14ac:dyDescent="0.25">
      <c r="B13" s="79" t="b">
        <v>0</v>
      </c>
      <c r="C13" s="17">
        <v>11</v>
      </c>
      <c r="E13" s="17" t="str">
        <f ca="1"/>
        <v>White Choco</v>
      </c>
      <c r="F13" s="17">
        <f ca="1"/>
        <v>20</v>
      </c>
      <c r="G13" s="17">
        <f ca="1"/>
        <v>33</v>
      </c>
      <c r="H13" s="17">
        <f ca="1"/>
        <v>7</v>
      </c>
      <c r="I13" s="17">
        <f ca="1"/>
        <v>7</v>
      </c>
    </row>
    <row r="14" spans="1:34" x14ac:dyDescent="0.25">
      <c r="B14" s="79" t="b">
        <v>0</v>
      </c>
      <c r="C14" s="17">
        <v>12</v>
      </c>
    </row>
    <row r="15" spans="1:34" x14ac:dyDescent="0.25">
      <c r="B15" s="79" t="b">
        <v>0</v>
      </c>
      <c r="C15" s="17">
        <v>13</v>
      </c>
    </row>
    <row r="16" spans="1:34" x14ac:dyDescent="0.25">
      <c r="B16" s="79" t="b">
        <v>0</v>
      </c>
      <c r="C16" s="17">
        <v>14</v>
      </c>
    </row>
    <row r="17" spans="2:3" x14ac:dyDescent="0.25">
      <c r="B17" s="79" t="b">
        <v>0</v>
      </c>
      <c r="C17" s="17">
        <v>15</v>
      </c>
    </row>
    <row r="18" spans="2:3" x14ac:dyDescent="0.25">
      <c r="B18" s="79" t="b">
        <v>0</v>
      </c>
      <c r="C18" s="17">
        <v>16</v>
      </c>
    </row>
    <row r="19" spans="2:3" x14ac:dyDescent="0.25">
      <c r="B19" s="79" t="b">
        <v>0</v>
      </c>
      <c r="C19" s="17">
        <v>17</v>
      </c>
    </row>
    <row r="20" spans="2:3" x14ac:dyDescent="0.25">
      <c r="B20" s="79" t="b">
        <v>0</v>
      </c>
      <c r="C20" s="17">
        <v>18</v>
      </c>
    </row>
    <row r="21" spans="2:3" x14ac:dyDescent="0.25">
      <c r="B21" s="79" t="b">
        <v>0</v>
      </c>
      <c r="C21" s="17">
        <v>19</v>
      </c>
    </row>
    <row r="22" spans="2:3" x14ac:dyDescent="0.25">
      <c r="B22" s="79" t="b">
        <v>0</v>
      </c>
      <c r="C22" s="17">
        <v>20</v>
      </c>
    </row>
    <row r="23" spans="2:3" x14ac:dyDescent="0.25">
      <c r="B23" s="79" t="b">
        <v>0</v>
      </c>
    </row>
    <row r="24" spans="2:3" x14ac:dyDescent="0.25">
      <c r="B24" s="79" t="b">
        <v>0</v>
      </c>
    </row>
    <row r="25" spans="2:3" x14ac:dyDescent="0.25">
      <c r="B25" s="79" t="b">
        <v>0</v>
      </c>
    </row>
    <row r="26" spans="2:3" x14ac:dyDescent="0.25">
      <c r="B26" s="79" t="b">
        <v>0</v>
      </c>
    </row>
    <row r="27" spans="2:3" x14ac:dyDescent="0.25">
      <c r="B27" s="79" t="b">
        <v>0</v>
      </c>
    </row>
  </sheetData>
  <conditionalFormatting sqref="B4:B27">
    <cfRule type="expression" dxfId="1" priority="1">
      <formula>$C4=""</formula>
    </cfRule>
  </conditionalFormatting>
  <dataValidations count="1">
    <dataValidation type="list" allowBlank="1" showInputMessage="1" showErrorMessage="1" sqref="C3" xr:uid="{A66D3DF4-7DA7-C94A-B241-F1DA6377950F}">
      <formula1>_xlfn.ANCHORARRAY($P$5)</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2048-25DC-405C-9431-FEA8151DD5E4}">
  <sheetPr codeName="Sheet12">
    <tabColor theme="9" tint="-0.499984740745262"/>
  </sheetPr>
  <dimension ref="A1:AG24"/>
  <sheetViews>
    <sheetView showGridLines="0" workbookViewId="0">
      <selection activeCell="C3" sqref="C3"/>
    </sheetView>
  </sheetViews>
  <sheetFormatPr baseColWidth="10" defaultColWidth="8.83203125" defaultRowHeight="15" x14ac:dyDescent="0.2"/>
  <cols>
    <col min="1" max="1" width="4.6640625" customWidth="1"/>
    <col min="2" max="2" width="13.33203125" bestFit="1" customWidth="1"/>
    <col min="3" max="3" width="15.33203125" bestFit="1" customWidth="1"/>
    <col min="4" max="4" width="11" customWidth="1"/>
    <col min="5" max="5" width="10.83203125" customWidth="1"/>
    <col min="6" max="6" width="14.5" bestFit="1" customWidth="1"/>
    <col min="7" max="7" width="14.6640625" bestFit="1" customWidth="1"/>
    <col min="8" max="8" width="10.1640625" bestFit="1" customWidth="1"/>
    <col min="9" max="9" width="14" customWidth="1"/>
    <col min="11" max="11" width="12.6640625" bestFit="1" customWidth="1"/>
    <col min="18" max="18" width="14.33203125" bestFit="1" customWidth="1"/>
    <col min="19" max="19" width="15.6640625" bestFit="1" customWidth="1"/>
    <col min="20" max="20" width="4.33203125" bestFit="1" customWidth="1"/>
    <col min="21" max="21" width="6.6640625" bestFit="1" customWidth="1"/>
    <col min="22" max="22" width="12.6640625" bestFit="1" customWidth="1"/>
    <col min="23" max="23" width="13.1640625" bestFit="1" customWidth="1"/>
    <col min="24" max="24" width="10.33203125" bestFit="1" customWidth="1"/>
  </cols>
  <sheetData>
    <row r="1" spans="1:33" ht="32" x14ac:dyDescent="0.4">
      <c r="A1" s="36" t="s">
        <v>166</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9" x14ac:dyDescent="0.25">
      <c r="A2" s="17"/>
      <c r="B2" s="17"/>
      <c r="C2" s="17"/>
      <c r="D2" s="17"/>
      <c r="E2" s="17"/>
      <c r="F2" s="17"/>
      <c r="G2" s="17"/>
      <c r="H2" s="17"/>
      <c r="I2" s="17"/>
      <c r="J2" s="17"/>
      <c r="K2" s="17"/>
    </row>
    <row r="3" spans="1:33" ht="19" x14ac:dyDescent="0.25">
      <c r="A3" s="17"/>
      <c r="B3" s="17" t="s">
        <v>90</v>
      </c>
      <c r="C3" s="63" t="s">
        <v>55</v>
      </c>
      <c r="D3" s="17"/>
      <c r="E3" s="17"/>
      <c r="F3" s="17"/>
      <c r="G3" s="17"/>
      <c r="H3" s="17"/>
      <c r="I3" s="17"/>
      <c r="J3" s="17"/>
      <c r="K3" s="17"/>
    </row>
    <row r="4" spans="1:33" ht="19" x14ac:dyDescent="0.25">
      <c r="A4" s="17"/>
      <c r="B4" s="17" t="s">
        <v>91</v>
      </c>
      <c r="C4" s="63" t="s">
        <v>58</v>
      </c>
      <c r="D4" s="17"/>
      <c r="E4" s="17"/>
      <c r="F4" s="17"/>
      <c r="G4" s="17"/>
      <c r="H4" s="17"/>
      <c r="I4" s="17"/>
      <c r="J4" s="17"/>
      <c r="K4" s="17"/>
    </row>
    <row r="5" spans="1:33" ht="19" x14ac:dyDescent="0.25">
      <c r="A5" s="17"/>
      <c r="B5" s="17"/>
      <c r="C5" s="17"/>
      <c r="D5" s="17"/>
      <c r="E5" s="17"/>
      <c r="F5" s="17"/>
      <c r="G5" s="17"/>
      <c r="H5" s="17"/>
      <c r="I5" s="17"/>
      <c r="J5" s="17"/>
      <c r="K5" s="17"/>
    </row>
    <row r="6" spans="1:33" ht="19" x14ac:dyDescent="0.25">
      <c r="A6" s="17"/>
      <c r="B6" s="64" t="str" cm="1">
        <f t="array" ref="B6:H15">_xlfn.PIVOTBY(SourceSales[Sales Rep],
SourceSales[Continent],
SourceSales[Sales ($)],
_xleta.SUM,,,,,,
_xlfn.BYROW(SourceSales[],_xlfn.LAMBDA(_xlpm.x,SUBTOTAL(3,_xlpm.x))))</f>
        <v/>
      </c>
      <c r="C6" s="46" t="str">
        <v>Africa</v>
      </c>
      <c r="D6" s="46" t="str">
        <v>Asia</v>
      </c>
      <c r="E6" s="46" t="str">
        <v>Europe</v>
      </c>
      <c r="F6" s="46" t="str">
        <v>North America</v>
      </c>
      <c r="G6" s="46" t="str">
        <v>South America</v>
      </c>
      <c r="H6" s="46" t="str">
        <v>Total</v>
      </c>
      <c r="I6" s="17"/>
      <c r="J6" s="17"/>
      <c r="K6" s="17"/>
    </row>
    <row r="7" spans="1:33" ht="19" x14ac:dyDescent="0.25">
      <c r="A7" s="17"/>
      <c r="B7" s="17" t="str">
        <v>Alex</v>
      </c>
      <c r="C7" s="46">
        <v>106</v>
      </c>
      <c r="D7" s="46">
        <v>47</v>
      </c>
      <c r="E7" s="46">
        <v>233</v>
      </c>
      <c r="F7" s="46">
        <v>133</v>
      </c>
      <c r="G7" s="46">
        <v>33</v>
      </c>
      <c r="H7" s="46">
        <v>552</v>
      </c>
      <c r="I7" s="17"/>
      <c r="J7" s="17"/>
      <c r="K7" s="17"/>
    </row>
    <row r="8" spans="1:33" ht="19" x14ac:dyDescent="0.25">
      <c r="A8" s="17"/>
      <c r="B8" s="17" t="str">
        <v>Barbie</v>
      </c>
      <c r="C8" s="46">
        <v>112</v>
      </c>
      <c r="D8" s="46">
        <v>31</v>
      </c>
      <c r="E8" s="46">
        <v>227</v>
      </c>
      <c r="F8" s="46">
        <v>117</v>
      </c>
      <c r="G8" s="46">
        <v>27</v>
      </c>
      <c r="H8" s="46">
        <v>514</v>
      </c>
      <c r="I8" s="17"/>
      <c r="J8" s="17"/>
      <c r="K8" s="17"/>
    </row>
    <row r="9" spans="1:33" ht="19" x14ac:dyDescent="0.25">
      <c r="A9" s="17"/>
      <c r="B9" s="17" t="str">
        <v>Charlie</v>
      </c>
      <c r="C9" s="46">
        <v>82</v>
      </c>
      <c r="D9" s="46">
        <v>38</v>
      </c>
      <c r="E9" s="46">
        <v>147</v>
      </c>
      <c r="F9" s="46">
        <v>70</v>
      </c>
      <c r="G9" s="46">
        <v>75</v>
      </c>
      <c r="H9" s="46">
        <v>412</v>
      </c>
      <c r="I9" s="17"/>
      <c r="J9" s="17"/>
      <c r="K9" s="17"/>
    </row>
    <row r="10" spans="1:33" ht="19" x14ac:dyDescent="0.25">
      <c r="A10" s="17"/>
      <c r="B10" s="17" t="str">
        <v>Debra</v>
      </c>
      <c r="C10" s="46">
        <v>109</v>
      </c>
      <c r="D10" s="46">
        <v>49</v>
      </c>
      <c r="E10" s="46">
        <v>152</v>
      </c>
      <c r="F10" s="46">
        <v>153</v>
      </c>
      <c r="G10" s="46">
        <v>80</v>
      </c>
      <c r="H10" s="46">
        <v>543</v>
      </c>
      <c r="I10" s="17"/>
      <c r="J10" s="17"/>
      <c r="K10" s="17"/>
    </row>
    <row r="11" spans="1:33" ht="19" x14ac:dyDescent="0.25">
      <c r="A11" s="17"/>
      <c r="B11" s="17" t="str">
        <v>Eugene</v>
      </c>
      <c r="C11" s="46">
        <v>101</v>
      </c>
      <c r="D11" s="46">
        <v>123</v>
      </c>
      <c r="E11" s="46">
        <v>209</v>
      </c>
      <c r="F11" s="46">
        <v>169</v>
      </c>
      <c r="G11" s="46">
        <v>20</v>
      </c>
      <c r="H11" s="46">
        <v>622</v>
      </c>
      <c r="I11" s="17"/>
      <c r="J11" s="17"/>
      <c r="K11" s="17"/>
    </row>
    <row r="12" spans="1:33" ht="19" x14ac:dyDescent="0.25">
      <c r="A12" s="17"/>
      <c r="B12" s="17" t="str">
        <v>Felix</v>
      </c>
      <c r="C12" s="46">
        <v>117</v>
      </c>
      <c r="D12" s="46">
        <v>53</v>
      </c>
      <c r="E12" s="46">
        <v>284</v>
      </c>
      <c r="F12" s="46">
        <v>243</v>
      </c>
      <c r="G12" s="46">
        <v>67</v>
      </c>
      <c r="H12" s="46">
        <v>764</v>
      </c>
      <c r="I12" s="17"/>
      <c r="J12" s="17"/>
      <c r="K12" s="17"/>
    </row>
    <row r="13" spans="1:33" ht="19" x14ac:dyDescent="0.25">
      <c r="A13" s="17"/>
      <c r="B13" s="17" t="str">
        <v>Godwin</v>
      </c>
      <c r="C13" s="46">
        <v>6</v>
      </c>
      <c r="D13" s="46">
        <v>44</v>
      </c>
      <c r="E13" s="46">
        <v>152</v>
      </c>
      <c r="F13" s="46">
        <v>203</v>
      </c>
      <c r="G13" s="46">
        <v>100</v>
      </c>
      <c r="H13" s="46">
        <v>505</v>
      </c>
      <c r="I13" s="17"/>
      <c r="J13" s="17"/>
      <c r="K13" s="17"/>
    </row>
    <row r="14" spans="1:33" ht="19" x14ac:dyDescent="0.25">
      <c r="A14" s="17"/>
      <c r="B14" s="17" t="str">
        <v>Hannah</v>
      </c>
      <c r="C14" s="46">
        <v>135</v>
      </c>
      <c r="D14" s="46">
        <v>76</v>
      </c>
      <c r="E14" s="46">
        <v>297</v>
      </c>
      <c r="F14" s="46">
        <v>115</v>
      </c>
      <c r="G14" s="46">
        <v>28</v>
      </c>
      <c r="H14" s="46">
        <v>651</v>
      </c>
      <c r="I14" s="17"/>
      <c r="J14" s="17"/>
      <c r="K14" s="17"/>
    </row>
    <row r="15" spans="1:33" ht="19" x14ac:dyDescent="0.25">
      <c r="A15" s="17"/>
      <c r="B15" s="17" t="str">
        <v>Total</v>
      </c>
      <c r="C15" s="46">
        <v>768</v>
      </c>
      <c r="D15" s="46">
        <v>461</v>
      </c>
      <c r="E15" s="46">
        <v>1701</v>
      </c>
      <c r="F15" s="46">
        <v>1203</v>
      </c>
      <c r="G15" s="46">
        <v>430</v>
      </c>
      <c r="H15" s="46">
        <v>4563</v>
      </c>
      <c r="I15" s="17"/>
      <c r="J15" s="17"/>
      <c r="K15" s="17"/>
    </row>
    <row r="16" spans="1:33" ht="19" x14ac:dyDescent="0.25">
      <c r="A16" s="17"/>
      <c r="B16" s="17"/>
      <c r="C16" s="46"/>
      <c r="D16" s="46"/>
      <c r="E16" s="46"/>
      <c r="F16" s="46"/>
      <c r="G16" s="46"/>
      <c r="H16" s="46"/>
      <c r="I16" s="17"/>
      <c r="J16" s="17"/>
      <c r="K16" s="17"/>
    </row>
    <row r="17" spans="1:11" ht="19" x14ac:dyDescent="0.25">
      <c r="A17" s="17"/>
      <c r="B17" s="17"/>
      <c r="C17" s="17"/>
      <c r="D17" s="17"/>
      <c r="E17" s="17"/>
      <c r="F17" s="17"/>
      <c r="G17" s="17"/>
      <c r="H17" s="17"/>
      <c r="I17" s="17"/>
      <c r="J17" s="17"/>
      <c r="K17" s="17"/>
    </row>
    <row r="18" spans="1:11" ht="19" x14ac:dyDescent="0.25">
      <c r="A18" s="17"/>
      <c r="B18" s="17"/>
      <c r="C18" s="17"/>
      <c r="D18" s="17"/>
      <c r="E18" s="17"/>
      <c r="F18" s="17"/>
      <c r="G18" s="17"/>
      <c r="H18" s="17"/>
      <c r="I18" s="17"/>
      <c r="J18" s="17"/>
      <c r="K18" s="17"/>
    </row>
    <row r="19" spans="1:11" ht="19" x14ac:dyDescent="0.25">
      <c r="A19" s="17"/>
      <c r="B19" s="17"/>
      <c r="C19" s="17"/>
      <c r="D19" s="17"/>
      <c r="E19" s="17"/>
      <c r="F19" s="17"/>
      <c r="G19" s="17"/>
      <c r="H19" s="17"/>
      <c r="I19" s="17"/>
      <c r="J19" s="17"/>
      <c r="K19" s="17"/>
    </row>
    <row r="20" spans="1:11" ht="19" x14ac:dyDescent="0.25">
      <c r="A20" s="17"/>
      <c r="B20" s="17"/>
      <c r="C20" s="17"/>
      <c r="D20" s="17"/>
      <c r="E20" s="17"/>
      <c r="F20" s="17"/>
      <c r="G20" s="17"/>
      <c r="H20" s="17"/>
      <c r="I20" s="17"/>
      <c r="J20" s="17"/>
      <c r="K20" s="17"/>
    </row>
    <row r="21" spans="1:11" ht="19" x14ac:dyDescent="0.25">
      <c r="A21" s="17"/>
      <c r="B21" s="17"/>
      <c r="C21" s="17"/>
      <c r="D21" s="17"/>
      <c r="E21" s="17"/>
      <c r="F21" s="17"/>
      <c r="G21" s="17"/>
      <c r="H21" s="17"/>
      <c r="I21" s="17"/>
      <c r="J21" s="17"/>
      <c r="K21" s="17"/>
    </row>
    <row r="22" spans="1:11" ht="19" x14ac:dyDescent="0.25">
      <c r="A22" s="17"/>
      <c r="B22" s="17"/>
      <c r="C22" s="17"/>
      <c r="D22" s="17"/>
      <c r="E22" s="17"/>
      <c r="F22" s="17"/>
      <c r="G22" s="17"/>
      <c r="H22" s="17"/>
      <c r="I22" s="17"/>
      <c r="J22" s="17"/>
      <c r="K22" s="17"/>
    </row>
    <row r="23" spans="1:11" ht="19" x14ac:dyDescent="0.25">
      <c r="A23" s="17"/>
      <c r="B23" s="17"/>
      <c r="C23" s="17"/>
      <c r="D23" s="17"/>
      <c r="E23" s="17"/>
      <c r="F23" s="17"/>
      <c r="G23" s="17"/>
      <c r="H23" s="17"/>
      <c r="I23" s="17"/>
      <c r="J23" s="17"/>
      <c r="K23" s="17"/>
    </row>
    <row r="24" spans="1:11" ht="19" x14ac:dyDescent="0.25">
      <c r="A24" s="17"/>
      <c r="B24" s="17"/>
      <c r="C24" s="17"/>
      <c r="D24" s="17"/>
      <c r="E24" s="17"/>
      <c r="F24" s="17"/>
      <c r="G24" s="17"/>
      <c r="H24" s="17"/>
      <c r="I24" s="17"/>
      <c r="J24" s="17"/>
      <c r="K24" s="17"/>
    </row>
  </sheetData>
  <conditionalFormatting sqref="B6:M16">
    <cfRule type="expression" dxfId="0" priority="1">
      <formula>($B6="Total")*(B6&lt;&gt;"")</formula>
    </cfRule>
  </conditionalFormatting>
  <dataValidations count="1">
    <dataValidation type="list" allowBlank="1" showInputMessage="1" showErrorMessage="1" sqref="C3:C4" xr:uid="{6FF214A7-9077-487D-B22F-BAD2F8904F57}">
      <formula1>DataHeaders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6B10-BC13-4457-9F38-F2436B53C04F}">
  <sheetPr codeName="Sheet13">
    <tabColor theme="7"/>
  </sheetPr>
  <dimension ref="A1:AH788"/>
  <sheetViews>
    <sheetView showGridLines="0" workbookViewId="0">
      <pane ySplit="1" topLeftCell="A2" activePane="bottomLeft" state="frozen"/>
      <selection pane="bottomLeft" activeCell="G8" sqref="G8"/>
    </sheetView>
  </sheetViews>
  <sheetFormatPr baseColWidth="10" defaultColWidth="8.83203125" defaultRowHeight="15" x14ac:dyDescent="0.2"/>
  <cols>
    <col min="2" max="2" width="18.33203125" customWidth="1"/>
    <col min="3" max="3" width="15.83203125" customWidth="1"/>
    <col min="4" max="5" width="15.5" customWidth="1"/>
    <col min="6" max="6" width="15.6640625" customWidth="1"/>
    <col min="7" max="7" width="18.6640625" bestFit="1" customWidth="1"/>
    <col min="8" max="8" width="10" customWidth="1"/>
    <col min="9" max="9" width="15.6640625" customWidth="1"/>
  </cols>
  <sheetData>
    <row r="1" spans="1:34" ht="32" x14ac:dyDescent="0.4">
      <c r="A1" s="36" t="s">
        <v>170</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3" spans="1:34" ht="19" x14ac:dyDescent="0.25">
      <c r="B3" s="42" t="s">
        <v>10</v>
      </c>
      <c r="C3" s="42" t="s">
        <v>55</v>
      </c>
      <c r="D3" s="42" t="s">
        <v>11</v>
      </c>
      <c r="E3" s="42" t="s">
        <v>160</v>
      </c>
      <c r="F3" s="42" t="s">
        <v>58</v>
      </c>
      <c r="G3" s="42" t="s">
        <v>56</v>
      </c>
      <c r="H3" s="42" t="s">
        <v>57</v>
      </c>
      <c r="I3" s="42" t="s">
        <v>12</v>
      </c>
    </row>
    <row r="4" spans="1:34" ht="19" x14ac:dyDescent="0.25">
      <c r="B4" s="67">
        <v>44200</v>
      </c>
      <c r="C4" s="17" t="s">
        <v>82</v>
      </c>
      <c r="D4" s="17" t="s">
        <v>59</v>
      </c>
      <c r="E4" s="17" t="s">
        <v>30</v>
      </c>
      <c r="F4" s="17" t="s">
        <v>62</v>
      </c>
      <c r="G4" s="17" t="s">
        <v>76</v>
      </c>
      <c r="H4" s="46">
        <v>25</v>
      </c>
      <c r="I4" s="46">
        <v>20</v>
      </c>
    </row>
    <row r="5" spans="1:34" ht="19" x14ac:dyDescent="0.25">
      <c r="B5" s="67">
        <v>44201</v>
      </c>
      <c r="C5" s="17" t="s">
        <v>83</v>
      </c>
      <c r="D5" s="17" t="s">
        <v>60</v>
      </c>
      <c r="E5" s="17" t="s">
        <v>161</v>
      </c>
      <c r="F5" s="17" t="s">
        <v>63</v>
      </c>
      <c r="G5" s="17" t="s">
        <v>80</v>
      </c>
      <c r="H5" s="46">
        <v>10</v>
      </c>
      <c r="I5" s="46">
        <v>19</v>
      </c>
    </row>
    <row r="6" spans="1:34" ht="19" x14ac:dyDescent="0.25">
      <c r="B6" s="67">
        <v>44204</v>
      </c>
      <c r="C6" s="17" t="s">
        <v>84</v>
      </c>
      <c r="D6" s="17" t="s">
        <v>13</v>
      </c>
      <c r="E6" s="17" t="s">
        <v>28</v>
      </c>
      <c r="F6" s="17" t="s">
        <v>63</v>
      </c>
      <c r="G6" s="17" t="s">
        <v>75</v>
      </c>
      <c r="H6" s="46">
        <v>30</v>
      </c>
      <c r="I6" s="46">
        <v>12</v>
      </c>
    </row>
    <row r="7" spans="1:34" ht="19" x14ac:dyDescent="0.25">
      <c r="B7" s="67">
        <v>44210</v>
      </c>
      <c r="C7" s="17" t="s">
        <v>82</v>
      </c>
      <c r="D7" s="17" t="s">
        <v>59</v>
      </c>
      <c r="E7" s="17" t="s">
        <v>30</v>
      </c>
      <c r="F7" s="17" t="s">
        <v>62</v>
      </c>
      <c r="G7" s="17" t="s">
        <v>81</v>
      </c>
      <c r="H7" s="46">
        <v>15</v>
      </c>
      <c r="I7" s="46">
        <v>15</v>
      </c>
    </row>
    <row r="8" spans="1:34" ht="19" x14ac:dyDescent="0.25">
      <c r="B8" s="67">
        <v>44211</v>
      </c>
      <c r="C8" s="17" t="s">
        <v>85</v>
      </c>
      <c r="D8" s="17" t="s">
        <v>71</v>
      </c>
      <c r="E8" s="17" t="s">
        <v>162</v>
      </c>
      <c r="F8" s="17" t="s">
        <v>67</v>
      </c>
      <c r="G8" s="17" t="s">
        <v>80</v>
      </c>
      <c r="H8" s="46">
        <v>20</v>
      </c>
      <c r="I8" s="46">
        <v>19</v>
      </c>
    </row>
    <row r="9" spans="1:34" ht="19" x14ac:dyDescent="0.25">
      <c r="B9" s="67">
        <v>44212</v>
      </c>
      <c r="C9" s="17" t="s">
        <v>84</v>
      </c>
      <c r="D9" s="17" t="s">
        <v>13</v>
      </c>
      <c r="E9" s="17" t="s">
        <v>28</v>
      </c>
      <c r="F9" s="17" t="s">
        <v>63</v>
      </c>
      <c r="G9" s="17" t="s">
        <v>81</v>
      </c>
      <c r="H9" s="46">
        <v>15</v>
      </c>
      <c r="I9" s="46">
        <v>10</v>
      </c>
    </row>
    <row r="10" spans="1:34" ht="19" x14ac:dyDescent="0.25">
      <c r="B10" s="67">
        <v>44215</v>
      </c>
      <c r="C10" s="17" t="s">
        <v>82</v>
      </c>
      <c r="D10" s="17" t="s">
        <v>71</v>
      </c>
      <c r="E10" s="17" t="s">
        <v>162</v>
      </c>
      <c r="F10" s="17" t="s">
        <v>67</v>
      </c>
      <c r="G10" s="17" t="s">
        <v>80</v>
      </c>
      <c r="H10" s="46">
        <v>25</v>
      </c>
      <c r="I10" s="46">
        <v>20</v>
      </c>
    </row>
    <row r="11" spans="1:34" ht="19" x14ac:dyDescent="0.25">
      <c r="B11" s="67">
        <v>44219</v>
      </c>
      <c r="C11" s="17" t="s">
        <v>86</v>
      </c>
      <c r="D11" s="17" t="s">
        <v>70</v>
      </c>
      <c r="E11" s="17" t="s">
        <v>162</v>
      </c>
      <c r="F11" s="17" t="s">
        <v>67</v>
      </c>
      <c r="G11" s="17" t="s">
        <v>81</v>
      </c>
      <c r="H11" s="46">
        <v>25</v>
      </c>
      <c r="I11" s="46">
        <v>18</v>
      </c>
    </row>
    <row r="12" spans="1:34" ht="19" x14ac:dyDescent="0.25">
      <c r="B12" s="67">
        <v>44222</v>
      </c>
      <c r="C12" s="17" t="s">
        <v>85</v>
      </c>
      <c r="D12" s="17" t="s">
        <v>13</v>
      </c>
      <c r="E12" s="17" t="s">
        <v>28</v>
      </c>
      <c r="F12" s="17" t="s">
        <v>63</v>
      </c>
      <c r="G12" s="17" t="s">
        <v>77</v>
      </c>
      <c r="H12" s="46">
        <v>0</v>
      </c>
      <c r="I12" s="46">
        <v>13</v>
      </c>
    </row>
    <row r="13" spans="1:34" ht="19" x14ac:dyDescent="0.25">
      <c r="B13" s="67">
        <v>44223</v>
      </c>
      <c r="C13" s="17" t="s">
        <v>87</v>
      </c>
      <c r="D13" s="17" t="s">
        <v>15</v>
      </c>
      <c r="E13" s="17" t="s">
        <v>161</v>
      </c>
      <c r="F13" s="17" t="s">
        <v>63</v>
      </c>
      <c r="G13" s="17" t="s">
        <v>78</v>
      </c>
      <c r="H13" s="46">
        <v>10</v>
      </c>
      <c r="I13" s="46">
        <v>18</v>
      </c>
    </row>
    <row r="14" spans="1:34" ht="19" x14ac:dyDescent="0.25">
      <c r="B14" s="67">
        <v>44226</v>
      </c>
      <c r="C14" s="17" t="s">
        <v>85</v>
      </c>
      <c r="D14" s="17" t="s">
        <v>64</v>
      </c>
      <c r="E14" s="17" t="s">
        <v>164</v>
      </c>
      <c r="F14" s="17" t="s">
        <v>65</v>
      </c>
      <c r="G14" s="17" t="s">
        <v>79</v>
      </c>
      <c r="H14" s="46">
        <v>5</v>
      </c>
      <c r="I14" s="46">
        <v>12</v>
      </c>
    </row>
    <row r="15" spans="1:34" ht="19" x14ac:dyDescent="0.25">
      <c r="B15" s="67">
        <v>44226</v>
      </c>
      <c r="C15" s="17" t="s">
        <v>88</v>
      </c>
      <c r="D15" s="17" t="s">
        <v>43</v>
      </c>
      <c r="E15" s="17" t="s">
        <v>163</v>
      </c>
      <c r="F15" s="17" t="s">
        <v>63</v>
      </c>
      <c r="G15" s="17" t="s">
        <v>77</v>
      </c>
      <c r="H15" s="46">
        <v>20</v>
      </c>
      <c r="I15" s="46">
        <v>18</v>
      </c>
    </row>
    <row r="16" spans="1:34" ht="19" x14ac:dyDescent="0.25">
      <c r="B16" s="67">
        <v>44230</v>
      </c>
      <c r="C16" s="17" t="s">
        <v>88</v>
      </c>
      <c r="D16" s="17" t="s">
        <v>13</v>
      </c>
      <c r="E16" s="17" t="s">
        <v>28</v>
      </c>
      <c r="F16" s="17" t="s">
        <v>63</v>
      </c>
      <c r="G16" s="17" t="s">
        <v>77</v>
      </c>
      <c r="H16" s="46">
        <v>5</v>
      </c>
      <c r="I16" s="46">
        <v>15</v>
      </c>
    </row>
    <row r="17" spans="2:9" ht="19" x14ac:dyDescent="0.25">
      <c r="B17" s="67">
        <v>44230</v>
      </c>
      <c r="C17" s="17" t="s">
        <v>86</v>
      </c>
      <c r="D17" s="17" t="s">
        <v>71</v>
      </c>
      <c r="E17" s="17" t="s">
        <v>162</v>
      </c>
      <c r="F17" s="17" t="s">
        <v>67</v>
      </c>
      <c r="G17" s="17" t="s">
        <v>75</v>
      </c>
      <c r="H17" s="46">
        <v>10</v>
      </c>
      <c r="I17" s="46">
        <v>14</v>
      </c>
    </row>
    <row r="18" spans="2:9" ht="19" x14ac:dyDescent="0.25">
      <c r="B18" s="67">
        <v>44243</v>
      </c>
      <c r="C18" s="17" t="s">
        <v>87</v>
      </c>
      <c r="D18" s="17" t="s">
        <v>60</v>
      </c>
      <c r="E18" s="17" t="s">
        <v>161</v>
      </c>
      <c r="F18" s="17" t="s">
        <v>63</v>
      </c>
      <c r="G18" s="17" t="s">
        <v>81</v>
      </c>
      <c r="H18" s="46">
        <v>15</v>
      </c>
      <c r="I18" s="46">
        <v>16</v>
      </c>
    </row>
    <row r="19" spans="2:9" ht="19" x14ac:dyDescent="0.25">
      <c r="B19" s="67">
        <v>44243</v>
      </c>
      <c r="C19" s="17" t="s">
        <v>83</v>
      </c>
      <c r="D19" s="17" t="s">
        <v>13</v>
      </c>
      <c r="E19" s="17" t="s">
        <v>28</v>
      </c>
      <c r="F19" s="17" t="s">
        <v>63</v>
      </c>
      <c r="G19" s="17" t="s">
        <v>77</v>
      </c>
      <c r="H19" s="46">
        <v>25</v>
      </c>
      <c r="I19" s="46">
        <v>14</v>
      </c>
    </row>
    <row r="20" spans="2:9" ht="19" x14ac:dyDescent="0.25">
      <c r="B20" s="67">
        <v>44245</v>
      </c>
      <c r="C20" s="17" t="s">
        <v>86</v>
      </c>
      <c r="D20" s="17" t="s">
        <v>71</v>
      </c>
      <c r="E20" s="17" t="s">
        <v>162</v>
      </c>
      <c r="F20" s="17" t="s">
        <v>67</v>
      </c>
      <c r="G20" s="17" t="s">
        <v>81</v>
      </c>
      <c r="H20" s="46">
        <v>10</v>
      </c>
      <c r="I20" s="46">
        <v>12</v>
      </c>
    </row>
    <row r="21" spans="2:9" ht="19" x14ac:dyDescent="0.25">
      <c r="B21" s="67">
        <v>44246</v>
      </c>
      <c r="C21" s="17" t="s">
        <v>84</v>
      </c>
      <c r="D21" s="17" t="s">
        <v>64</v>
      </c>
      <c r="E21" s="17" t="s">
        <v>164</v>
      </c>
      <c r="F21" s="17" t="s">
        <v>65</v>
      </c>
      <c r="G21" s="17" t="s">
        <v>79</v>
      </c>
      <c r="H21" s="46">
        <v>15</v>
      </c>
      <c r="I21" s="46">
        <v>3</v>
      </c>
    </row>
    <row r="22" spans="2:9" ht="19" x14ac:dyDescent="0.25">
      <c r="B22" s="67">
        <v>44246</v>
      </c>
      <c r="C22" s="17" t="s">
        <v>87</v>
      </c>
      <c r="D22" s="17" t="s">
        <v>17</v>
      </c>
      <c r="E22" s="17" t="s">
        <v>27</v>
      </c>
      <c r="F22" s="17" t="s">
        <v>61</v>
      </c>
      <c r="G22" s="17" t="s">
        <v>76</v>
      </c>
      <c r="H22" s="46">
        <v>25</v>
      </c>
      <c r="I22" s="46">
        <v>5</v>
      </c>
    </row>
    <row r="23" spans="2:9" ht="19" x14ac:dyDescent="0.25">
      <c r="B23" s="67">
        <v>44247</v>
      </c>
      <c r="C23" s="17" t="s">
        <v>82</v>
      </c>
      <c r="D23" s="17" t="s">
        <v>15</v>
      </c>
      <c r="E23" s="17" t="s">
        <v>161</v>
      </c>
      <c r="F23" s="17" t="s">
        <v>63</v>
      </c>
      <c r="G23" s="17" t="s">
        <v>76</v>
      </c>
      <c r="H23" s="46">
        <v>10</v>
      </c>
      <c r="I23" s="46">
        <v>16</v>
      </c>
    </row>
    <row r="24" spans="2:9" ht="19" x14ac:dyDescent="0.25">
      <c r="B24" s="67">
        <v>44248</v>
      </c>
      <c r="C24" s="17" t="s">
        <v>88</v>
      </c>
      <c r="D24" s="17" t="s">
        <v>68</v>
      </c>
      <c r="E24" s="17" t="s">
        <v>162</v>
      </c>
      <c r="F24" s="17" t="s">
        <v>67</v>
      </c>
      <c r="G24" s="17" t="s">
        <v>76</v>
      </c>
      <c r="H24" s="46">
        <v>10</v>
      </c>
      <c r="I24" s="46">
        <v>12</v>
      </c>
    </row>
    <row r="25" spans="2:9" ht="19" x14ac:dyDescent="0.25">
      <c r="B25" s="67">
        <v>44248</v>
      </c>
      <c r="C25" s="17" t="s">
        <v>82</v>
      </c>
      <c r="D25" s="17" t="s">
        <v>60</v>
      </c>
      <c r="E25" s="17" t="s">
        <v>161</v>
      </c>
      <c r="F25" s="17" t="s">
        <v>63</v>
      </c>
      <c r="G25" s="17" t="s">
        <v>80</v>
      </c>
      <c r="H25" s="46">
        <v>10</v>
      </c>
      <c r="I25" s="46">
        <v>2</v>
      </c>
    </row>
    <row r="26" spans="2:9" ht="19" x14ac:dyDescent="0.25">
      <c r="B26" s="67">
        <v>44252</v>
      </c>
      <c r="C26" s="17" t="s">
        <v>86</v>
      </c>
      <c r="D26" s="17" t="s">
        <v>59</v>
      </c>
      <c r="E26" s="17" t="s">
        <v>30</v>
      </c>
      <c r="F26" s="17" t="s">
        <v>62</v>
      </c>
      <c r="G26" s="17" t="s">
        <v>81</v>
      </c>
      <c r="H26" s="46">
        <v>20</v>
      </c>
      <c r="I26" s="46">
        <v>14</v>
      </c>
    </row>
    <row r="27" spans="2:9" ht="19" x14ac:dyDescent="0.25">
      <c r="B27" s="67">
        <v>44265</v>
      </c>
      <c r="C27" s="17" t="s">
        <v>85</v>
      </c>
      <c r="D27" s="17" t="s">
        <v>17</v>
      </c>
      <c r="E27" s="17" t="s">
        <v>27</v>
      </c>
      <c r="F27" s="17" t="s">
        <v>61</v>
      </c>
      <c r="G27" s="17" t="s">
        <v>72</v>
      </c>
      <c r="H27" s="46">
        <v>5</v>
      </c>
      <c r="I27" s="46">
        <v>17</v>
      </c>
    </row>
    <row r="28" spans="2:9" ht="19" x14ac:dyDescent="0.25">
      <c r="B28" s="67">
        <v>44265</v>
      </c>
      <c r="C28" s="17" t="s">
        <v>87</v>
      </c>
      <c r="D28" s="17" t="s">
        <v>59</v>
      </c>
      <c r="E28" s="17" t="s">
        <v>30</v>
      </c>
      <c r="F28" s="17" t="s">
        <v>62</v>
      </c>
      <c r="G28" s="17" t="s">
        <v>75</v>
      </c>
      <c r="H28" s="46">
        <v>0</v>
      </c>
      <c r="I28" s="46">
        <v>12</v>
      </c>
    </row>
    <row r="29" spans="2:9" ht="19" x14ac:dyDescent="0.25">
      <c r="B29" s="67">
        <v>44265</v>
      </c>
      <c r="C29" s="17" t="s">
        <v>88</v>
      </c>
      <c r="D29" s="17" t="s">
        <v>43</v>
      </c>
      <c r="E29" s="17" t="s">
        <v>163</v>
      </c>
      <c r="F29" s="17" t="s">
        <v>63</v>
      </c>
      <c r="G29" s="17" t="s">
        <v>73</v>
      </c>
      <c r="H29" s="46">
        <v>20</v>
      </c>
      <c r="I29" s="46">
        <v>4</v>
      </c>
    </row>
    <row r="30" spans="2:9" ht="19" x14ac:dyDescent="0.25">
      <c r="B30" s="67">
        <v>44268</v>
      </c>
      <c r="C30" s="17" t="s">
        <v>84</v>
      </c>
      <c r="D30" s="17" t="s">
        <v>13</v>
      </c>
      <c r="E30" s="17" t="s">
        <v>28</v>
      </c>
      <c r="F30" s="17" t="s">
        <v>63</v>
      </c>
      <c r="G30" s="17" t="s">
        <v>72</v>
      </c>
      <c r="H30" s="46">
        <v>20</v>
      </c>
      <c r="I30" s="46">
        <v>8</v>
      </c>
    </row>
    <row r="31" spans="2:9" ht="19" x14ac:dyDescent="0.25">
      <c r="B31" s="67">
        <v>44272</v>
      </c>
      <c r="C31" s="17" t="s">
        <v>89</v>
      </c>
      <c r="D31" s="17" t="s">
        <v>64</v>
      </c>
      <c r="E31" s="17" t="s">
        <v>164</v>
      </c>
      <c r="F31" s="17" t="s">
        <v>65</v>
      </c>
      <c r="G31" s="17" t="s">
        <v>73</v>
      </c>
      <c r="H31" s="46">
        <v>20</v>
      </c>
      <c r="I31" s="46">
        <v>11</v>
      </c>
    </row>
    <row r="32" spans="2:9" ht="19" x14ac:dyDescent="0.25">
      <c r="B32" s="67">
        <v>44276</v>
      </c>
      <c r="C32" s="17" t="s">
        <v>84</v>
      </c>
      <c r="D32" s="17" t="s">
        <v>59</v>
      </c>
      <c r="E32" s="17" t="s">
        <v>30</v>
      </c>
      <c r="F32" s="17" t="s">
        <v>62</v>
      </c>
      <c r="G32" s="17" t="s">
        <v>80</v>
      </c>
      <c r="H32" s="46">
        <v>5</v>
      </c>
      <c r="I32" s="46">
        <v>13</v>
      </c>
    </row>
    <row r="33" spans="2:9" ht="19" x14ac:dyDescent="0.25">
      <c r="B33" s="67">
        <v>44277</v>
      </c>
      <c r="C33" s="17" t="s">
        <v>85</v>
      </c>
      <c r="D33" s="17" t="s">
        <v>70</v>
      </c>
      <c r="E33" s="17" t="s">
        <v>162</v>
      </c>
      <c r="F33" s="17" t="s">
        <v>67</v>
      </c>
      <c r="G33" s="17" t="s">
        <v>75</v>
      </c>
      <c r="H33" s="46">
        <v>25</v>
      </c>
      <c r="I33" s="46">
        <v>20</v>
      </c>
    </row>
    <row r="34" spans="2:9" ht="19" x14ac:dyDescent="0.25">
      <c r="B34" s="67">
        <v>44277</v>
      </c>
      <c r="C34" s="17" t="s">
        <v>89</v>
      </c>
      <c r="D34" s="17" t="s">
        <v>43</v>
      </c>
      <c r="E34" s="17" t="s">
        <v>163</v>
      </c>
      <c r="F34" s="17" t="s">
        <v>63</v>
      </c>
      <c r="G34" s="17" t="s">
        <v>79</v>
      </c>
      <c r="H34" s="46">
        <v>5</v>
      </c>
      <c r="I34" s="46">
        <v>20</v>
      </c>
    </row>
    <row r="35" spans="2:9" ht="19" x14ac:dyDescent="0.25">
      <c r="B35" s="67">
        <v>44278</v>
      </c>
      <c r="C35" s="17" t="s">
        <v>82</v>
      </c>
      <c r="D35" s="17" t="s">
        <v>17</v>
      </c>
      <c r="E35" s="17" t="s">
        <v>27</v>
      </c>
      <c r="F35" s="17" t="s">
        <v>61</v>
      </c>
      <c r="G35" s="17" t="s">
        <v>76</v>
      </c>
      <c r="H35" s="46">
        <v>15</v>
      </c>
      <c r="I35" s="46">
        <v>5</v>
      </c>
    </row>
    <row r="36" spans="2:9" ht="19" x14ac:dyDescent="0.25">
      <c r="B36" s="67">
        <v>44281</v>
      </c>
      <c r="C36" s="17" t="s">
        <v>85</v>
      </c>
      <c r="D36" s="17" t="s">
        <v>59</v>
      </c>
      <c r="E36" s="17" t="s">
        <v>30</v>
      </c>
      <c r="F36" s="17" t="s">
        <v>62</v>
      </c>
      <c r="G36" s="17" t="s">
        <v>76</v>
      </c>
      <c r="H36" s="46">
        <v>10</v>
      </c>
      <c r="I36" s="46">
        <v>19</v>
      </c>
    </row>
    <row r="37" spans="2:9" ht="19" x14ac:dyDescent="0.25">
      <c r="B37" s="67">
        <v>44285</v>
      </c>
      <c r="C37" s="17" t="s">
        <v>87</v>
      </c>
      <c r="D37" s="17" t="s">
        <v>64</v>
      </c>
      <c r="E37" s="17" t="s">
        <v>164</v>
      </c>
      <c r="F37" s="17" t="s">
        <v>65</v>
      </c>
      <c r="G37" s="17" t="s">
        <v>79</v>
      </c>
      <c r="H37" s="46">
        <v>5</v>
      </c>
      <c r="I37" s="46">
        <v>11</v>
      </c>
    </row>
    <row r="38" spans="2:9" ht="19" x14ac:dyDescent="0.25">
      <c r="B38" s="67">
        <v>44290</v>
      </c>
      <c r="C38" s="17" t="s">
        <v>87</v>
      </c>
      <c r="D38" s="17" t="s">
        <v>69</v>
      </c>
      <c r="E38" s="17" t="s">
        <v>162</v>
      </c>
      <c r="F38" s="17" t="s">
        <v>67</v>
      </c>
      <c r="G38" s="17" t="s">
        <v>78</v>
      </c>
      <c r="H38" s="46">
        <v>30</v>
      </c>
      <c r="I38" s="46">
        <v>20</v>
      </c>
    </row>
    <row r="39" spans="2:9" ht="19" x14ac:dyDescent="0.25">
      <c r="B39" s="67">
        <v>44292</v>
      </c>
      <c r="C39" s="17" t="s">
        <v>85</v>
      </c>
      <c r="D39" s="17" t="s">
        <v>68</v>
      </c>
      <c r="E39" s="17" t="s">
        <v>162</v>
      </c>
      <c r="F39" s="17" t="s">
        <v>67</v>
      </c>
      <c r="G39" s="17" t="s">
        <v>72</v>
      </c>
      <c r="H39" s="46">
        <v>20</v>
      </c>
      <c r="I39" s="46">
        <v>2</v>
      </c>
    </row>
    <row r="40" spans="2:9" ht="19" x14ac:dyDescent="0.25">
      <c r="B40" s="67">
        <v>44298</v>
      </c>
      <c r="C40" s="17" t="s">
        <v>88</v>
      </c>
      <c r="D40" s="17" t="s">
        <v>148</v>
      </c>
      <c r="E40" s="17" t="s">
        <v>162</v>
      </c>
      <c r="F40" s="17" t="s">
        <v>67</v>
      </c>
      <c r="G40" s="17" t="s">
        <v>81</v>
      </c>
      <c r="H40" s="46">
        <v>25</v>
      </c>
      <c r="I40" s="46">
        <v>4</v>
      </c>
    </row>
    <row r="41" spans="2:9" ht="19" x14ac:dyDescent="0.25">
      <c r="B41" s="67">
        <v>44300</v>
      </c>
      <c r="C41" s="17" t="s">
        <v>86</v>
      </c>
      <c r="D41" s="17" t="s">
        <v>68</v>
      </c>
      <c r="E41" s="17" t="s">
        <v>162</v>
      </c>
      <c r="F41" s="17" t="s">
        <v>67</v>
      </c>
      <c r="G41" s="17" t="s">
        <v>73</v>
      </c>
      <c r="H41" s="46">
        <v>15</v>
      </c>
      <c r="I41" s="46">
        <v>14</v>
      </c>
    </row>
    <row r="42" spans="2:9" ht="19" x14ac:dyDescent="0.25">
      <c r="B42" s="67">
        <v>44304</v>
      </c>
      <c r="C42" s="17" t="s">
        <v>85</v>
      </c>
      <c r="D42" s="17" t="s">
        <v>64</v>
      </c>
      <c r="E42" s="17" t="s">
        <v>164</v>
      </c>
      <c r="F42" s="17" t="s">
        <v>65</v>
      </c>
      <c r="G42" s="17" t="s">
        <v>73</v>
      </c>
      <c r="H42" s="46">
        <v>20</v>
      </c>
      <c r="I42" s="46">
        <v>8</v>
      </c>
    </row>
    <row r="43" spans="2:9" ht="19" x14ac:dyDescent="0.25">
      <c r="B43" s="67">
        <v>44308</v>
      </c>
      <c r="C43" s="17" t="s">
        <v>88</v>
      </c>
      <c r="D43" s="17" t="s">
        <v>148</v>
      </c>
      <c r="E43" s="17" t="s">
        <v>162</v>
      </c>
      <c r="F43" s="17" t="s">
        <v>67</v>
      </c>
      <c r="G43" s="17" t="s">
        <v>74</v>
      </c>
      <c r="H43" s="46">
        <v>20</v>
      </c>
      <c r="I43" s="46">
        <v>13</v>
      </c>
    </row>
    <row r="44" spans="2:9" ht="19" x14ac:dyDescent="0.25">
      <c r="B44" s="67">
        <v>44309</v>
      </c>
      <c r="C44" s="17" t="s">
        <v>86</v>
      </c>
      <c r="D44" s="17" t="s">
        <v>17</v>
      </c>
      <c r="E44" s="17" t="s">
        <v>27</v>
      </c>
      <c r="F44" s="17" t="s">
        <v>61</v>
      </c>
      <c r="G44" s="17" t="s">
        <v>76</v>
      </c>
      <c r="H44" s="46">
        <v>25</v>
      </c>
      <c r="I44" s="46">
        <v>4</v>
      </c>
    </row>
    <row r="45" spans="2:9" ht="19" x14ac:dyDescent="0.25">
      <c r="B45" s="67">
        <v>44310</v>
      </c>
      <c r="C45" s="17" t="s">
        <v>89</v>
      </c>
      <c r="D45" s="17" t="s">
        <v>59</v>
      </c>
      <c r="E45" s="17" t="s">
        <v>30</v>
      </c>
      <c r="F45" s="17" t="s">
        <v>62</v>
      </c>
      <c r="G45" s="17" t="s">
        <v>75</v>
      </c>
      <c r="H45" s="46">
        <v>25</v>
      </c>
      <c r="I45" s="46">
        <v>5</v>
      </c>
    </row>
    <row r="46" spans="2:9" ht="19" x14ac:dyDescent="0.25">
      <c r="B46" s="67">
        <v>44311</v>
      </c>
      <c r="C46" s="17" t="s">
        <v>82</v>
      </c>
      <c r="D46" s="17" t="s">
        <v>60</v>
      </c>
      <c r="E46" s="17" t="s">
        <v>161</v>
      </c>
      <c r="F46" s="17" t="s">
        <v>63</v>
      </c>
      <c r="G46" s="17" t="s">
        <v>79</v>
      </c>
      <c r="H46" s="46">
        <v>10</v>
      </c>
      <c r="I46" s="46">
        <v>20</v>
      </c>
    </row>
    <row r="47" spans="2:9" ht="19" x14ac:dyDescent="0.25">
      <c r="B47" s="67">
        <v>44315</v>
      </c>
      <c r="C47" s="17" t="s">
        <v>89</v>
      </c>
      <c r="D47" s="17" t="s">
        <v>17</v>
      </c>
      <c r="E47" s="17" t="s">
        <v>27</v>
      </c>
      <c r="F47" s="17" t="s">
        <v>61</v>
      </c>
      <c r="G47" s="17" t="s">
        <v>74</v>
      </c>
      <c r="H47" s="46">
        <v>10</v>
      </c>
      <c r="I47" s="46">
        <v>17</v>
      </c>
    </row>
    <row r="48" spans="2:9" ht="19" x14ac:dyDescent="0.25">
      <c r="B48" s="67">
        <v>44315</v>
      </c>
      <c r="C48" s="17" t="s">
        <v>82</v>
      </c>
      <c r="D48" s="17" t="s">
        <v>70</v>
      </c>
      <c r="E48" s="17" t="s">
        <v>162</v>
      </c>
      <c r="F48" s="17" t="s">
        <v>67</v>
      </c>
      <c r="G48" s="17" t="s">
        <v>78</v>
      </c>
      <c r="H48" s="46">
        <v>15</v>
      </c>
      <c r="I48" s="46">
        <v>12</v>
      </c>
    </row>
    <row r="49" spans="2:9" ht="19" x14ac:dyDescent="0.25">
      <c r="B49" s="67">
        <v>44316</v>
      </c>
      <c r="C49" s="17" t="s">
        <v>82</v>
      </c>
      <c r="D49" s="17" t="s">
        <v>17</v>
      </c>
      <c r="E49" s="17" t="s">
        <v>27</v>
      </c>
      <c r="F49" s="17" t="s">
        <v>61</v>
      </c>
      <c r="G49" s="17" t="s">
        <v>74</v>
      </c>
      <c r="H49" s="46">
        <v>5</v>
      </c>
      <c r="I49" s="46">
        <v>13</v>
      </c>
    </row>
    <row r="50" spans="2:9" ht="19" x14ac:dyDescent="0.25">
      <c r="B50" s="67">
        <v>44322</v>
      </c>
      <c r="C50" s="17" t="s">
        <v>84</v>
      </c>
      <c r="D50" s="17" t="s">
        <v>13</v>
      </c>
      <c r="E50" s="17" t="s">
        <v>28</v>
      </c>
      <c r="F50" s="17" t="s">
        <v>63</v>
      </c>
      <c r="G50" s="17" t="s">
        <v>81</v>
      </c>
      <c r="H50" s="46">
        <v>25</v>
      </c>
      <c r="I50" s="46">
        <v>16</v>
      </c>
    </row>
    <row r="51" spans="2:9" ht="19" x14ac:dyDescent="0.25">
      <c r="B51" s="67">
        <v>44326</v>
      </c>
      <c r="C51" s="17" t="s">
        <v>84</v>
      </c>
      <c r="D51" s="17" t="s">
        <v>17</v>
      </c>
      <c r="E51" s="17" t="s">
        <v>27</v>
      </c>
      <c r="F51" s="17" t="s">
        <v>61</v>
      </c>
      <c r="G51" s="17" t="s">
        <v>78</v>
      </c>
      <c r="H51" s="46">
        <v>15</v>
      </c>
      <c r="I51" s="46">
        <v>17</v>
      </c>
    </row>
    <row r="52" spans="2:9" ht="19" x14ac:dyDescent="0.25">
      <c r="B52" s="67">
        <v>44329</v>
      </c>
      <c r="C52" s="17" t="s">
        <v>84</v>
      </c>
      <c r="D52" s="17" t="s">
        <v>64</v>
      </c>
      <c r="E52" s="17" t="s">
        <v>164</v>
      </c>
      <c r="F52" s="17" t="s">
        <v>65</v>
      </c>
      <c r="G52" s="17" t="s">
        <v>78</v>
      </c>
      <c r="H52" s="46">
        <v>20</v>
      </c>
      <c r="I52" s="46">
        <v>2</v>
      </c>
    </row>
    <row r="53" spans="2:9" ht="19" x14ac:dyDescent="0.25">
      <c r="B53" s="67">
        <v>44330</v>
      </c>
      <c r="C53" s="17" t="s">
        <v>88</v>
      </c>
      <c r="D53" s="17" t="s">
        <v>64</v>
      </c>
      <c r="E53" s="17" t="s">
        <v>164</v>
      </c>
      <c r="F53" s="17" t="s">
        <v>65</v>
      </c>
      <c r="G53" s="17" t="s">
        <v>78</v>
      </c>
      <c r="H53" s="46">
        <v>20</v>
      </c>
      <c r="I53" s="46">
        <v>19</v>
      </c>
    </row>
    <row r="54" spans="2:9" ht="19" x14ac:dyDescent="0.25">
      <c r="B54" s="67">
        <v>44332</v>
      </c>
      <c r="C54" s="17" t="s">
        <v>89</v>
      </c>
      <c r="D54" s="17" t="s">
        <v>59</v>
      </c>
      <c r="E54" s="17" t="s">
        <v>30</v>
      </c>
      <c r="F54" s="17" t="s">
        <v>62</v>
      </c>
      <c r="G54" s="17" t="s">
        <v>76</v>
      </c>
      <c r="H54" s="46">
        <v>30</v>
      </c>
      <c r="I54" s="46">
        <v>20</v>
      </c>
    </row>
    <row r="55" spans="2:9" ht="19" x14ac:dyDescent="0.25">
      <c r="B55" s="67">
        <v>44337</v>
      </c>
      <c r="C55" s="17" t="s">
        <v>86</v>
      </c>
      <c r="D55" s="17" t="s">
        <v>71</v>
      </c>
      <c r="E55" s="17" t="s">
        <v>162</v>
      </c>
      <c r="F55" s="17" t="s">
        <v>67</v>
      </c>
      <c r="G55" s="17" t="s">
        <v>81</v>
      </c>
      <c r="H55" s="46">
        <v>15</v>
      </c>
      <c r="I55" s="46">
        <v>15</v>
      </c>
    </row>
    <row r="56" spans="2:9" ht="19" x14ac:dyDescent="0.25">
      <c r="B56" s="67">
        <v>44337</v>
      </c>
      <c r="C56" s="17" t="s">
        <v>89</v>
      </c>
      <c r="D56" s="17" t="s">
        <v>149</v>
      </c>
      <c r="E56" s="17" t="s">
        <v>162</v>
      </c>
      <c r="F56" s="17" t="s">
        <v>67</v>
      </c>
      <c r="G56" s="17" t="s">
        <v>80</v>
      </c>
      <c r="H56" s="46">
        <v>15</v>
      </c>
      <c r="I56" s="46">
        <v>11</v>
      </c>
    </row>
    <row r="57" spans="2:9" ht="19" x14ac:dyDescent="0.25">
      <c r="B57" s="67">
        <v>44339</v>
      </c>
      <c r="C57" s="17" t="s">
        <v>82</v>
      </c>
      <c r="D57" s="17" t="s">
        <v>13</v>
      </c>
      <c r="E57" s="17" t="s">
        <v>28</v>
      </c>
      <c r="F57" s="17" t="s">
        <v>63</v>
      </c>
      <c r="G57" s="17" t="s">
        <v>72</v>
      </c>
      <c r="H57" s="46">
        <v>10</v>
      </c>
      <c r="I57" s="46">
        <v>20</v>
      </c>
    </row>
    <row r="58" spans="2:9" ht="19" x14ac:dyDescent="0.25">
      <c r="B58" s="67">
        <v>44342</v>
      </c>
      <c r="C58" s="17" t="s">
        <v>89</v>
      </c>
      <c r="D58" s="17" t="s">
        <v>60</v>
      </c>
      <c r="E58" s="17" t="s">
        <v>161</v>
      </c>
      <c r="F58" s="17" t="s">
        <v>63</v>
      </c>
      <c r="G58" s="17" t="s">
        <v>81</v>
      </c>
      <c r="H58" s="46">
        <v>0</v>
      </c>
      <c r="I58" s="46">
        <v>13</v>
      </c>
    </row>
    <row r="59" spans="2:9" ht="19" x14ac:dyDescent="0.25">
      <c r="B59" s="67">
        <v>44342</v>
      </c>
      <c r="C59" s="17" t="s">
        <v>85</v>
      </c>
      <c r="D59" s="17" t="s">
        <v>13</v>
      </c>
      <c r="E59" s="17" t="s">
        <v>28</v>
      </c>
      <c r="F59" s="17" t="s">
        <v>63</v>
      </c>
      <c r="G59" s="17" t="s">
        <v>78</v>
      </c>
      <c r="H59" s="46">
        <v>10</v>
      </c>
      <c r="I59" s="46">
        <v>12</v>
      </c>
    </row>
    <row r="60" spans="2:9" ht="19" x14ac:dyDescent="0.25">
      <c r="B60" s="67">
        <v>44343</v>
      </c>
      <c r="C60" s="17" t="s">
        <v>89</v>
      </c>
      <c r="D60" s="17" t="s">
        <v>148</v>
      </c>
      <c r="E60" s="17" t="s">
        <v>162</v>
      </c>
      <c r="F60" s="17" t="s">
        <v>67</v>
      </c>
      <c r="G60" s="17" t="s">
        <v>76</v>
      </c>
      <c r="H60" s="46">
        <v>25</v>
      </c>
      <c r="I60" s="46">
        <v>5</v>
      </c>
    </row>
    <row r="61" spans="2:9" ht="19" x14ac:dyDescent="0.25">
      <c r="B61" s="67">
        <v>44343</v>
      </c>
      <c r="C61" s="17" t="s">
        <v>86</v>
      </c>
      <c r="D61" s="17" t="s">
        <v>64</v>
      </c>
      <c r="E61" s="17" t="s">
        <v>164</v>
      </c>
      <c r="F61" s="17" t="s">
        <v>65</v>
      </c>
      <c r="G61" s="17" t="s">
        <v>77</v>
      </c>
      <c r="H61" s="46">
        <v>10</v>
      </c>
      <c r="I61" s="46">
        <v>4</v>
      </c>
    </row>
    <row r="62" spans="2:9" ht="19" x14ac:dyDescent="0.25">
      <c r="B62" s="67">
        <v>44347</v>
      </c>
      <c r="C62" s="17" t="s">
        <v>84</v>
      </c>
      <c r="D62" s="17" t="s">
        <v>60</v>
      </c>
      <c r="E62" s="17" t="s">
        <v>161</v>
      </c>
      <c r="F62" s="17" t="s">
        <v>63</v>
      </c>
      <c r="G62" s="17" t="s">
        <v>78</v>
      </c>
      <c r="H62" s="46">
        <v>20</v>
      </c>
      <c r="I62" s="46">
        <v>10</v>
      </c>
    </row>
    <row r="63" spans="2:9" ht="19" x14ac:dyDescent="0.25">
      <c r="B63" s="67">
        <v>44355</v>
      </c>
      <c r="C63" s="17" t="s">
        <v>86</v>
      </c>
      <c r="D63" s="17" t="s">
        <v>71</v>
      </c>
      <c r="E63" s="17" t="s">
        <v>162</v>
      </c>
      <c r="F63" s="17" t="s">
        <v>67</v>
      </c>
      <c r="G63" s="17" t="s">
        <v>77</v>
      </c>
      <c r="H63" s="46">
        <v>5</v>
      </c>
      <c r="I63" s="46">
        <v>20</v>
      </c>
    </row>
    <row r="64" spans="2:9" ht="19" x14ac:dyDescent="0.25">
      <c r="B64" s="67">
        <v>44359</v>
      </c>
      <c r="C64" s="17" t="s">
        <v>89</v>
      </c>
      <c r="D64" s="17" t="s">
        <v>17</v>
      </c>
      <c r="E64" s="17" t="s">
        <v>27</v>
      </c>
      <c r="F64" s="17" t="s">
        <v>61</v>
      </c>
      <c r="G64" s="17" t="s">
        <v>76</v>
      </c>
      <c r="H64" s="46">
        <v>5</v>
      </c>
      <c r="I64" s="46">
        <v>17</v>
      </c>
    </row>
    <row r="65" spans="2:9" ht="19" x14ac:dyDescent="0.25">
      <c r="B65" s="67">
        <v>44359</v>
      </c>
      <c r="C65" s="17" t="s">
        <v>85</v>
      </c>
      <c r="D65" s="17" t="s">
        <v>71</v>
      </c>
      <c r="E65" s="17" t="s">
        <v>162</v>
      </c>
      <c r="F65" s="17" t="s">
        <v>67</v>
      </c>
      <c r="G65" s="17" t="s">
        <v>75</v>
      </c>
      <c r="H65" s="46">
        <v>10</v>
      </c>
      <c r="I65" s="46">
        <v>11</v>
      </c>
    </row>
    <row r="66" spans="2:9" ht="19" x14ac:dyDescent="0.25">
      <c r="B66" s="67">
        <v>44362</v>
      </c>
      <c r="C66" s="17" t="s">
        <v>88</v>
      </c>
      <c r="D66" s="17" t="s">
        <v>64</v>
      </c>
      <c r="E66" s="17" t="s">
        <v>164</v>
      </c>
      <c r="F66" s="17" t="s">
        <v>65</v>
      </c>
      <c r="G66" s="17" t="s">
        <v>77</v>
      </c>
      <c r="H66" s="46">
        <v>25</v>
      </c>
      <c r="I66" s="46">
        <v>10</v>
      </c>
    </row>
    <row r="67" spans="2:9" ht="19" x14ac:dyDescent="0.25">
      <c r="B67" s="67">
        <v>44383</v>
      </c>
      <c r="C67" s="17" t="s">
        <v>83</v>
      </c>
      <c r="D67" s="17" t="s">
        <v>13</v>
      </c>
      <c r="E67" s="17" t="s">
        <v>28</v>
      </c>
      <c r="F67" s="17" t="s">
        <v>63</v>
      </c>
      <c r="G67" s="17" t="s">
        <v>75</v>
      </c>
      <c r="H67" s="46">
        <v>30</v>
      </c>
      <c r="I67" s="46">
        <v>7</v>
      </c>
    </row>
    <row r="68" spans="2:9" ht="19" x14ac:dyDescent="0.25">
      <c r="B68" s="67">
        <v>44392</v>
      </c>
      <c r="C68" s="17" t="s">
        <v>87</v>
      </c>
      <c r="D68" s="17" t="s">
        <v>13</v>
      </c>
      <c r="E68" s="17" t="s">
        <v>28</v>
      </c>
      <c r="F68" s="17" t="s">
        <v>63</v>
      </c>
      <c r="G68" s="17" t="s">
        <v>77</v>
      </c>
      <c r="H68" s="46">
        <v>10</v>
      </c>
      <c r="I68" s="46">
        <v>5</v>
      </c>
    </row>
    <row r="69" spans="2:9" ht="19" x14ac:dyDescent="0.25">
      <c r="B69" s="67">
        <v>44393</v>
      </c>
      <c r="C69" s="17" t="s">
        <v>84</v>
      </c>
      <c r="D69" s="17" t="s">
        <v>13</v>
      </c>
      <c r="E69" s="17" t="s">
        <v>28</v>
      </c>
      <c r="F69" s="17" t="s">
        <v>63</v>
      </c>
      <c r="G69" s="17" t="s">
        <v>77</v>
      </c>
      <c r="H69" s="46">
        <v>5</v>
      </c>
      <c r="I69" s="46">
        <v>3</v>
      </c>
    </row>
    <row r="70" spans="2:9" ht="19" x14ac:dyDescent="0.25">
      <c r="B70" s="67">
        <v>44397</v>
      </c>
      <c r="C70" s="17" t="s">
        <v>83</v>
      </c>
      <c r="D70" s="17" t="s">
        <v>64</v>
      </c>
      <c r="E70" s="17" t="s">
        <v>164</v>
      </c>
      <c r="F70" s="17" t="s">
        <v>65</v>
      </c>
      <c r="G70" s="17" t="s">
        <v>75</v>
      </c>
      <c r="H70" s="46">
        <v>25</v>
      </c>
      <c r="I70" s="46">
        <v>20</v>
      </c>
    </row>
    <row r="71" spans="2:9" ht="19" x14ac:dyDescent="0.25">
      <c r="B71" s="67">
        <v>44397</v>
      </c>
      <c r="C71" s="17" t="s">
        <v>86</v>
      </c>
      <c r="D71" s="17" t="s">
        <v>59</v>
      </c>
      <c r="E71" s="17" t="s">
        <v>30</v>
      </c>
      <c r="F71" s="17" t="s">
        <v>62</v>
      </c>
      <c r="G71" s="17" t="s">
        <v>77</v>
      </c>
      <c r="H71" s="46">
        <v>30</v>
      </c>
      <c r="I71" s="46">
        <v>15</v>
      </c>
    </row>
    <row r="72" spans="2:9" ht="19" x14ac:dyDescent="0.25">
      <c r="B72" s="67">
        <v>44398</v>
      </c>
      <c r="C72" s="17" t="s">
        <v>86</v>
      </c>
      <c r="D72" s="17" t="s">
        <v>13</v>
      </c>
      <c r="E72" s="17" t="s">
        <v>28</v>
      </c>
      <c r="F72" s="17" t="s">
        <v>63</v>
      </c>
      <c r="G72" s="17" t="s">
        <v>75</v>
      </c>
      <c r="H72" s="46">
        <v>30</v>
      </c>
      <c r="I72" s="46">
        <v>8</v>
      </c>
    </row>
    <row r="73" spans="2:9" ht="19" x14ac:dyDescent="0.25">
      <c r="B73" s="67">
        <v>44399</v>
      </c>
      <c r="C73" s="17" t="s">
        <v>86</v>
      </c>
      <c r="D73" s="17" t="s">
        <v>64</v>
      </c>
      <c r="E73" s="17" t="s">
        <v>164</v>
      </c>
      <c r="F73" s="17" t="s">
        <v>65</v>
      </c>
      <c r="G73" s="17" t="s">
        <v>72</v>
      </c>
      <c r="H73" s="46">
        <v>30</v>
      </c>
      <c r="I73" s="46">
        <v>15</v>
      </c>
    </row>
    <row r="74" spans="2:9" ht="19" x14ac:dyDescent="0.25">
      <c r="B74" s="67">
        <v>44407</v>
      </c>
      <c r="C74" s="17" t="s">
        <v>88</v>
      </c>
      <c r="D74" s="17" t="s">
        <v>64</v>
      </c>
      <c r="E74" s="17" t="s">
        <v>164</v>
      </c>
      <c r="F74" s="17" t="s">
        <v>65</v>
      </c>
      <c r="G74" s="17" t="s">
        <v>76</v>
      </c>
      <c r="H74" s="46">
        <v>10</v>
      </c>
      <c r="I74" s="46">
        <v>5</v>
      </c>
    </row>
    <row r="75" spans="2:9" ht="19" x14ac:dyDescent="0.25">
      <c r="B75" s="67">
        <v>44408</v>
      </c>
      <c r="C75" s="17" t="s">
        <v>83</v>
      </c>
      <c r="D75" s="17" t="s">
        <v>60</v>
      </c>
      <c r="E75" s="17" t="s">
        <v>161</v>
      </c>
      <c r="F75" s="17" t="s">
        <v>63</v>
      </c>
      <c r="G75" s="17" t="s">
        <v>74</v>
      </c>
      <c r="H75" s="46">
        <v>5</v>
      </c>
      <c r="I75" s="46">
        <v>9</v>
      </c>
    </row>
    <row r="76" spans="2:9" ht="19" x14ac:dyDescent="0.25">
      <c r="B76" s="67">
        <v>44411</v>
      </c>
      <c r="C76" s="17" t="s">
        <v>89</v>
      </c>
      <c r="D76" s="17" t="s">
        <v>43</v>
      </c>
      <c r="E76" s="17" t="s">
        <v>163</v>
      </c>
      <c r="F76" s="17" t="s">
        <v>63</v>
      </c>
      <c r="G76" s="17" t="s">
        <v>72</v>
      </c>
      <c r="H76" s="46">
        <v>15</v>
      </c>
      <c r="I76" s="46">
        <v>11</v>
      </c>
    </row>
    <row r="77" spans="2:9" ht="19" x14ac:dyDescent="0.25">
      <c r="B77" s="67">
        <v>44415</v>
      </c>
      <c r="C77" s="17" t="s">
        <v>88</v>
      </c>
      <c r="D77" s="17" t="s">
        <v>13</v>
      </c>
      <c r="E77" s="17" t="s">
        <v>28</v>
      </c>
      <c r="F77" s="17" t="s">
        <v>63</v>
      </c>
      <c r="G77" s="17" t="s">
        <v>76</v>
      </c>
      <c r="H77" s="46">
        <v>15</v>
      </c>
      <c r="I77" s="46">
        <v>12</v>
      </c>
    </row>
    <row r="78" spans="2:9" ht="19" x14ac:dyDescent="0.25">
      <c r="B78" s="67">
        <v>44416</v>
      </c>
      <c r="C78" s="17" t="s">
        <v>85</v>
      </c>
      <c r="D78" s="17" t="s">
        <v>15</v>
      </c>
      <c r="E78" s="17" t="s">
        <v>161</v>
      </c>
      <c r="F78" s="17" t="s">
        <v>63</v>
      </c>
      <c r="G78" s="17" t="s">
        <v>78</v>
      </c>
      <c r="H78" s="46">
        <v>25</v>
      </c>
      <c r="I78" s="46">
        <v>3</v>
      </c>
    </row>
    <row r="79" spans="2:9" ht="19" x14ac:dyDescent="0.25">
      <c r="B79" s="67">
        <v>44422</v>
      </c>
      <c r="C79" s="17" t="s">
        <v>83</v>
      </c>
      <c r="D79" s="17" t="s">
        <v>17</v>
      </c>
      <c r="E79" s="17" t="s">
        <v>27</v>
      </c>
      <c r="F79" s="17" t="s">
        <v>61</v>
      </c>
      <c r="G79" s="17" t="s">
        <v>80</v>
      </c>
      <c r="H79" s="46">
        <v>0</v>
      </c>
      <c r="I79" s="46">
        <v>18</v>
      </c>
    </row>
    <row r="80" spans="2:9" ht="19" x14ac:dyDescent="0.25">
      <c r="B80" s="67">
        <v>44426</v>
      </c>
      <c r="C80" s="17" t="s">
        <v>82</v>
      </c>
      <c r="D80" s="17" t="s">
        <v>13</v>
      </c>
      <c r="E80" s="17" t="s">
        <v>28</v>
      </c>
      <c r="F80" s="17" t="s">
        <v>63</v>
      </c>
      <c r="G80" s="17" t="s">
        <v>79</v>
      </c>
      <c r="H80" s="46">
        <v>30</v>
      </c>
      <c r="I80" s="46">
        <v>19</v>
      </c>
    </row>
    <row r="81" spans="2:9" ht="19" x14ac:dyDescent="0.25">
      <c r="B81" s="67">
        <v>44426</v>
      </c>
      <c r="C81" s="17" t="s">
        <v>84</v>
      </c>
      <c r="D81" s="17" t="s">
        <v>13</v>
      </c>
      <c r="E81" s="17" t="s">
        <v>28</v>
      </c>
      <c r="F81" s="17" t="s">
        <v>63</v>
      </c>
      <c r="G81" s="17" t="s">
        <v>81</v>
      </c>
      <c r="H81" s="46">
        <v>25</v>
      </c>
      <c r="I81" s="46">
        <v>13</v>
      </c>
    </row>
    <row r="82" spans="2:9" ht="19" x14ac:dyDescent="0.25">
      <c r="B82" s="67">
        <v>44427</v>
      </c>
      <c r="C82" s="17" t="s">
        <v>86</v>
      </c>
      <c r="D82" s="17" t="s">
        <v>17</v>
      </c>
      <c r="E82" s="17" t="s">
        <v>27</v>
      </c>
      <c r="F82" s="17" t="s">
        <v>61</v>
      </c>
      <c r="G82" s="17" t="s">
        <v>78</v>
      </c>
      <c r="H82" s="46">
        <v>25</v>
      </c>
      <c r="I82" s="46">
        <v>2</v>
      </c>
    </row>
    <row r="83" spans="2:9" ht="19" x14ac:dyDescent="0.25">
      <c r="B83" s="67">
        <v>44427</v>
      </c>
      <c r="C83" s="17" t="s">
        <v>89</v>
      </c>
      <c r="D83" s="17" t="s">
        <v>149</v>
      </c>
      <c r="E83" s="17" t="s">
        <v>162</v>
      </c>
      <c r="F83" s="17" t="s">
        <v>67</v>
      </c>
      <c r="G83" s="17" t="s">
        <v>79</v>
      </c>
      <c r="H83" s="46">
        <v>5</v>
      </c>
      <c r="I83" s="46">
        <v>3</v>
      </c>
    </row>
    <row r="84" spans="2:9" ht="19" x14ac:dyDescent="0.25">
      <c r="B84" s="67">
        <v>44427</v>
      </c>
      <c r="C84" s="17" t="s">
        <v>83</v>
      </c>
      <c r="D84" s="17" t="s">
        <v>17</v>
      </c>
      <c r="E84" s="17" t="s">
        <v>27</v>
      </c>
      <c r="F84" s="17" t="s">
        <v>61</v>
      </c>
      <c r="G84" s="17" t="s">
        <v>76</v>
      </c>
      <c r="H84" s="46">
        <v>5</v>
      </c>
      <c r="I84" s="46">
        <v>7</v>
      </c>
    </row>
    <row r="85" spans="2:9" ht="19" x14ac:dyDescent="0.25">
      <c r="B85" s="67">
        <v>44429</v>
      </c>
      <c r="C85" s="17" t="s">
        <v>85</v>
      </c>
      <c r="D85" s="17" t="s">
        <v>60</v>
      </c>
      <c r="E85" s="17" t="s">
        <v>161</v>
      </c>
      <c r="F85" s="17" t="s">
        <v>63</v>
      </c>
      <c r="G85" s="17" t="s">
        <v>73</v>
      </c>
      <c r="H85" s="46">
        <v>20</v>
      </c>
      <c r="I85" s="46">
        <v>14</v>
      </c>
    </row>
    <row r="86" spans="2:9" ht="19" x14ac:dyDescent="0.25">
      <c r="B86" s="67">
        <v>44438</v>
      </c>
      <c r="C86" s="17" t="s">
        <v>88</v>
      </c>
      <c r="D86" s="17" t="s">
        <v>17</v>
      </c>
      <c r="E86" s="17" t="s">
        <v>27</v>
      </c>
      <c r="F86" s="17" t="s">
        <v>61</v>
      </c>
      <c r="G86" s="17" t="s">
        <v>81</v>
      </c>
      <c r="H86" s="46">
        <v>20</v>
      </c>
      <c r="I86" s="46">
        <v>3</v>
      </c>
    </row>
    <row r="87" spans="2:9" ht="19" x14ac:dyDescent="0.25">
      <c r="B87" s="67">
        <v>44441</v>
      </c>
      <c r="C87" s="17" t="s">
        <v>83</v>
      </c>
      <c r="D87" s="17" t="s">
        <v>17</v>
      </c>
      <c r="E87" s="17" t="s">
        <v>27</v>
      </c>
      <c r="F87" s="17" t="s">
        <v>61</v>
      </c>
      <c r="G87" s="17" t="s">
        <v>76</v>
      </c>
      <c r="H87" s="46">
        <v>10</v>
      </c>
      <c r="I87" s="46">
        <v>11</v>
      </c>
    </row>
    <row r="88" spans="2:9" ht="19" x14ac:dyDescent="0.25">
      <c r="B88" s="67">
        <v>44444</v>
      </c>
      <c r="C88" s="17" t="s">
        <v>84</v>
      </c>
      <c r="D88" s="17" t="s">
        <v>149</v>
      </c>
      <c r="E88" s="17" t="s">
        <v>162</v>
      </c>
      <c r="F88" s="17" t="s">
        <v>67</v>
      </c>
      <c r="G88" s="17" t="s">
        <v>73</v>
      </c>
      <c r="H88" s="46">
        <v>25</v>
      </c>
      <c r="I88" s="46">
        <v>4</v>
      </c>
    </row>
    <row r="89" spans="2:9" ht="19" x14ac:dyDescent="0.25">
      <c r="B89" s="67">
        <v>44444</v>
      </c>
      <c r="C89" s="17" t="s">
        <v>86</v>
      </c>
      <c r="D89" s="17" t="s">
        <v>64</v>
      </c>
      <c r="E89" s="17" t="s">
        <v>164</v>
      </c>
      <c r="F89" s="17" t="s">
        <v>65</v>
      </c>
      <c r="G89" s="17" t="s">
        <v>72</v>
      </c>
      <c r="H89" s="46">
        <v>25</v>
      </c>
      <c r="I89" s="46">
        <v>5</v>
      </c>
    </row>
    <row r="90" spans="2:9" ht="19" x14ac:dyDescent="0.25">
      <c r="B90" s="67">
        <v>44453</v>
      </c>
      <c r="C90" s="17" t="s">
        <v>85</v>
      </c>
      <c r="D90" s="17" t="s">
        <v>17</v>
      </c>
      <c r="E90" s="17" t="s">
        <v>27</v>
      </c>
      <c r="F90" s="17" t="s">
        <v>61</v>
      </c>
      <c r="G90" s="17" t="s">
        <v>74</v>
      </c>
      <c r="H90" s="46">
        <v>5</v>
      </c>
      <c r="I90" s="46">
        <v>8</v>
      </c>
    </row>
    <row r="91" spans="2:9" ht="19" x14ac:dyDescent="0.25">
      <c r="B91" s="67">
        <v>44457</v>
      </c>
      <c r="C91" s="17" t="s">
        <v>89</v>
      </c>
      <c r="D91" s="17" t="s">
        <v>43</v>
      </c>
      <c r="E91" s="17" t="s">
        <v>163</v>
      </c>
      <c r="F91" s="17" t="s">
        <v>63</v>
      </c>
      <c r="G91" s="17" t="s">
        <v>81</v>
      </c>
      <c r="H91" s="46">
        <v>15</v>
      </c>
      <c r="I91" s="46">
        <v>6</v>
      </c>
    </row>
    <row r="92" spans="2:9" ht="19" x14ac:dyDescent="0.25">
      <c r="B92" s="67">
        <v>44462</v>
      </c>
      <c r="C92" s="17" t="s">
        <v>89</v>
      </c>
      <c r="D92" s="17" t="s">
        <v>148</v>
      </c>
      <c r="E92" s="17" t="s">
        <v>162</v>
      </c>
      <c r="F92" s="17" t="s">
        <v>67</v>
      </c>
      <c r="G92" s="17" t="s">
        <v>78</v>
      </c>
      <c r="H92" s="46">
        <v>25</v>
      </c>
      <c r="I92" s="46">
        <v>14</v>
      </c>
    </row>
    <row r="93" spans="2:9" ht="19" x14ac:dyDescent="0.25">
      <c r="B93" s="67">
        <v>44463</v>
      </c>
      <c r="C93" s="17" t="s">
        <v>84</v>
      </c>
      <c r="D93" s="17" t="s">
        <v>15</v>
      </c>
      <c r="E93" s="17" t="s">
        <v>161</v>
      </c>
      <c r="F93" s="17" t="s">
        <v>63</v>
      </c>
      <c r="G93" s="17" t="s">
        <v>77</v>
      </c>
      <c r="H93" s="46">
        <v>25</v>
      </c>
      <c r="I93" s="46">
        <v>16</v>
      </c>
    </row>
    <row r="94" spans="2:9" ht="19" x14ac:dyDescent="0.25">
      <c r="B94" s="67">
        <v>44463</v>
      </c>
      <c r="C94" s="17" t="s">
        <v>82</v>
      </c>
      <c r="D94" s="17" t="s">
        <v>68</v>
      </c>
      <c r="E94" s="17" t="s">
        <v>162</v>
      </c>
      <c r="F94" s="17" t="s">
        <v>67</v>
      </c>
      <c r="G94" s="17" t="s">
        <v>73</v>
      </c>
      <c r="H94" s="46">
        <v>5</v>
      </c>
      <c r="I94" s="46">
        <v>10</v>
      </c>
    </row>
    <row r="95" spans="2:9" ht="19" x14ac:dyDescent="0.25">
      <c r="B95" s="67">
        <v>44465</v>
      </c>
      <c r="C95" s="17" t="s">
        <v>85</v>
      </c>
      <c r="D95" s="17" t="s">
        <v>149</v>
      </c>
      <c r="E95" s="17" t="s">
        <v>162</v>
      </c>
      <c r="F95" s="17" t="s">
        <v>67</v>
      </c>
      <c r="G95" s="17" t="s">
        <v>74</v>
      </c>
      <c r="H95" s="46">
        <v>5</v>
      </c>
      <c r="I95" s="46">
        <v>10</v>
      </c>
    </row>
    <row r="96" spans="2:9" ht="19" x14ac:dyDescent="0.25">
      <c r="B96" s="67">
        <v>44466</v>
      </c>
      <c r="C96" s="17" t="s">
        <v>87</v>
      </c>
      <c r="D96" s="17" t="s">
        <v>17</v>
      </c>
      <c r="E96" s="17" t="s">
        <v>27</v>
      </c>
      <c r="F96" s="17" t="s">
        <v>61</v>
      </c>
      <c r="G96" s="17" t="s">
        <v>81</v>
      </c>
      <c r="H96" s="46">
        <v>20</v>
      </c>
      <c r="I96" s="46">
        <v>20</v>
      </c>
    </row>
    <row r="97" spans="2:9" ht="19" x14ac:dyDescent="0.25">
      <c r="B97" s="67">
        <v>44468</v>
      </c>
      <c r="C97" s="17" t="s">
        <v>82</v>
      </c>
      <c r="D97" s="17" t="s">
        <v>149</v>
      </c>
      <c r="E97" s="17" t="s">
        <v>162</v>
      </c>
      <c r="F97" s="17" t="s">
        <v>67</v>
      </c>
      <c r="G97" s="17" t="s">
        <v>76</v>
      </c>
      <c r="H97" s="46">
        <v>10</v>
      </c>
      <c r="I97" s="46">
        <v>4</v>
      </c>
    </row>
    <row r="98" spans="2:9" ht="19" x14ac:dyDescent="0.25">
      <c r="B98" s="67">
        <v>44471</v>
      </c>
      <c r="C98" s="17" t="s">
        <v>85</v>
      </c>
      <c r="D98" s="17" t="s">
        <v>60</v>
      </c>
      <c r="E98" s="17" t="s">
        <v>161</v>
      </c>
      <c r="F98" s="17" t="s">
        <v>63</v>
      </c>
      <c r="G98" s="17" t="s">
        <v>73</v>
      </c>
      <c r="H98" s="46">
        <v>25</v>
      </c>
      <c r="I98" s="46">
        <v>5</v>
      </c>
    </row>
    <row r="99" spans="2:9" ht="19" x14ac:dyDescent="0.25">
      <c r="B99" s="67">
        <v>44473</v>
      </c>
      <c r="C99" s="17" t="s">
        <v>85</v>
      </c>
      <c r="D99" s="17" t="s">
        <v>13</v>
      </c>
      <c r="E99" s="17" t="s">
        <v>28</v>
      </c>
      <c r="F99" s="17" t="s">
        <v>63</v>
      </c>
      <c r="G99" s="17" t="s">
        <v>72</v>
      </c>
      <c r="H99" s="46">
        <v>15</v>
      </c>
      <c r="I99" s="46">
        <v>13</v>
      </c>
    </row>
    <row r="100" spans="2:9" ht="19" x14ac:dyDescent="0.25">
      <c r="B100" s="67">
        <v>44475</v>
      </c>
      <c r="C100" s="17" t="s">
        <v>84</v>
      </c>
      <c r="D100" s="17" t="s">
        <v>59</v>
      </c>
      <c r="E100" s="17" t="s">
        <v>30</v>
      </c>
      <c r="F100" s="17" t="s">
        <v>62</v>
      </c>
      <c r="G100" s="17" t="s">
        <v>72</v>
      </c>
      <c r="H100" s="46">
        <v>15</v>
      </c>
      <c r="I100" s="46">
        <v>7</v>
      </c>
    </row>
    <row r="101" spans="2:9" ht="19" x14ac:dyDescent="0.25">
      <c r="B101" s="67">
        <v>44484</v>
      </c>
      <c r="C101" s="17" t="s">
        <v>86</v>
      </c>
      <c r="D101" s="17" t="s">
        <v>13</v>
      </c>
      <c r="E101" s="17" t="s">
        <v>28</v>
      </c>
      <c r="F101" s="17" t="s">
        <v>63</v>
      </c>
      <c r="G101" s="17" t="s">
        <v>78</v>
      </c>
      <c r="H101" s="46">
        <v>30</v>
      </c>
      <c r="I101" s="46">
        <v>11</v>
      </c>
    </row>
    <row r="102" spans="2:9" ht="19" x14ac:dyDescent="0.25">
      <c r="B102" s="67">
        <v>44488</v>
      </c>
      <c r="C102" s="17" t="s">
        <v>83</v>
      </c>
      <c r="D102" s="17" t="s">
        <v>148</v>
      </c>
      <c r="E102" s="17" t="s">
        <v>162</v>
      </c>
      <c r="F102" s="17" t="s">
        <v>67</v>
      </c>
      <c r="G102" s="17" t="s">
        <v>77</v>
      </c>
      <c r="H102" s="46">
        <v>20</v>
      </c>
      <c r="I102" s="46">
        <v>14</v>
      </c>
    </row>
    <row r="103" spans="2:9" ht="19" x14ac:dyDescent="0.25">
      <c r="B103" s="67">
        <v>44492</v>
      </c>
      <c r="C103" s="17" t="s">
        <v>84</v>
      </c>
      <c r="D103" s="17" t="s">
        <v>60</v>
      </c>
      <c r="E103" s="17" t="s">
        <v>161</v>
      </c>
      <c r="F103" s="17" t="s">
        <v>63</v>
      </c>
      <c r="G103" s="17" t="s">
        <v>73</v>
      </c>
      <c r="H103" s="46">
        <v>20</v>
      </c>
      <c r="I103" s="46">
        <v>2</v>
      </c>
    </row>
    <row r="104" spans="2:9" ht="19" x14ac:dyDescent="0.25">
      <c r="B104" s="67">
        <v>44493</v>
      </c>
      <c r="C104" s="17" t="s">
        <v>85</v>
      </c>
      <c r="D104" s="17" t="s">
        <v>71</v>
      </c>
      <c r="E104" s="17" t="s">
        <v>162</v>
      </c>
      <c r="F104" s="17" t="s">
        <v>67</v>
      </c>
      <c r="G104" s="17" t="s">
        <v>78</v>
      </c>
      <c r="H104" s="46">
        <v>30</v>
      </c>
      <c r="I104" s="46">
        <v>20</v>
      </c>
    </row>
    <row r="105" spans="2:9" ht="19" x14ac:dyDescent="0.25">
      <c r="B105" s="67">
        <v>44498</v>
      </c>
      <c r="C105" s="17" t="s">
        <v>84</v>
      </c>
      <c r="D105" s="17" t="s">
        <v>17</v>
      </c>
      <c r="E105" s="17" t="s">
        <v>27</v>
      </c>
      <c r="F105" s="17" t="s">
        <v>61</v>
      </c>
      <c r="G105" s="17" t="s">
        <v>77</v>
      </c>
      <c r="H105" s="46">
        <v>15</v>
      </c>
      <c r="I105" s="46">
        <v>16</v>
      </c>
    </row>
    <row r="106" spans="2:9" ht="19" x14ac:dyDescent="0.25">
      <c r="B106" s="67">
        <v>44499</v>
      </c>
      <c r="C106" s="17" t="s">
        <v>84</v>
      </c>
      <c r="D106" s="17" t="s">
        <v>13</v>
      </c>
      <c r="E106" s="17" t="s">
        <v>28</v>
      </c>
      <c r="F106" s="17" t="s">
        <v>63</v>
      </c>
      <c r="G106" s="17" t="s">
        <v>79</v>
      </c>
      <c r="H106" s="46">
        <v>10</v>
      </c>
      <c r="I106" s="46">
        <v>10</v>
      </c>
    </row>
    <row r="107" spans="2:9" ht="19" x14ac:dyDescent="0.25">
      <c r="B107" s="67">
        <v>44504</v>
      </c>
      <c r="C107" s="17" t="s">
        <v>83</v>
      </c>
      <c r="D107" s="17" t="s">
        <v>60</v>
      </c>
      <c r="E107" s="17" t="s">
        <v>161</v>
      </c>
      <c r="F107" s="17" t="s">
        <v>63</v>
      </c>
      <c r="G107" s="17" t="s">
        <v>78</v>
      </c>
      <c r="H107" s="46">
        <v>30</v>
      </c>
      <c r="I107" s="46">
        <v>17</v>
      </c>
    </row>
    <row r="108" spans="2:9" ht="19" x14ac:dyDescent="0.25">
      <c r="B108" s="67">
        <v>44507</v>
      </c>
      <c r="C108" s="17" t="s">
        <v>87</v>
      </c>
      <c r="D108" s="17" t="s">
        <v>13</v>
      </c>
      <c r="E108" s="17" t="s">
        <v>28</v>
      </c>
      <c r="F108" s="17" t="s">
        <v>63</v>
      </c>
      <c r="G108" s="17" t="s">
        <v>74</v>
      </c>
      <c r="H108" s="46">
        <v>5</v>
      </c>
      <c r="I108" s="46">
        <v>16</v>
      </c>
    </row>
    <row r="109" spans="2:9" ht="19" x14ac:dyDescent="0.25">
      <c r="B109" s="67">
        <v>44511</v>
      </c>
      <c r="C109" s="17" t="s">
        <v>83</v>
      </c>
      <c r="D109" s="17" t="s">
        <v>17</v>
      </c>
      <c r="E109" s="17" t="s">
        <v>27</v>
      </c>
      <c r="F109" s="17" t="s">
        <v>61</v>
      </c>
      <c r="G109" s="17" t="s">
        <v>77</v>
      </c>
      <c r="H109" s="46">
        <v>15</v>
      </c>
      <c r="I109" s="46">
        <v>13</v>
      </c>
    </row>
    <row r="110" spans="2:9" ht="19" x14ac:dyDescent="0.25">
      <c r="B110" s="67">
        <v>44511</v>
      </c>
      <c r="C110" s="17" t="s">
        <v>85</v>
      </c>
      <c r="D110" s="17" t="s">
        <v>17</v>
      </c>
      <c r="E110" s="17" t="s">
        <v>27</v>
      </c>
      <c r="F110" s="17" t="s">
        <v>61</v>
      </c>
      <c r="G110" s="17" t="s">
        <v>73</v>
      </c>
      <c r="H110" s="46">
        <v>15</v>
      </c>
      <c r="I110" s="46">
        <v>16</v>
      </c>
    </row>
    <row r="111" spans="2:9" ht="19" x14ac:dyDescent="0.25">
      <c r="B111" s="67">
        <v>44512</v>
      </c>
      <c r="C111" s="17" t="s">
        <v>89</v>
      </c>
      <c r="D111" s="17" t="s">
        <v>17</v>
      </c>
      <c r="E111" s="17" t="s">
        <v>27</v>
      </c>
      <c r="F111" s="17" t="s">
        <v>61</v>
      </c>
      <c r="G111" s="17" t="s">
        <v>78</v>
      </c>
      <c r="H111" s="46">
        <v>5</v>
      </c>
      <c r="I111" s="46">
        <v>14</v>
      </c>
    </row>
    <row r="112" spans="2:9" ht="19" x14ac:dyDescent="0.25">
      <c r="B112" s="67">
        <v>44514</v>
      </c>
      <c r="C112" s="17" t="s">
        <v>84</v>
      </c>
      <c r="D112" s="17" t="s">
        <v>64</v>
      </c>
      <c r="E112" s="17" t="s">
        <v>164</v>
      </c>
      <c r="F112" s="17" t="s">
        <v>65</v>
      </c>
      <c r="G112" s="17" t="s">
        <v>72</v>
      </c>
      <c r="H112" s="46">
        <v>25</v>
      </c>
      <c r="I112" s="46">
        <v>19</v>
      </c>
    </row>
    <row r="113" spans="2:9" ht="19" x14ac:dyDescent="0.25">
      <c r="B113" s="67">
        <v>44517</v>
      </c>
      <c r="C113" s="17" t="s">
        <v>89</v>
      </c>
      <c r="D113" s="17" t="s">
        <v>17</v>
      </c>
      <c r="E113" s="17" t="s">
        <v>27</v>
      </c>
      <c r="F113" s="17" t="s">
        <v>61</v>
      </c>
      <c r="G113" s="17" t="s">
        <v>80</v>
      </c>
      <c r="H113" s="46">
        <v>5</v>
      </c>
      <c r="I113" s="46">
        <v>13</v>
      </c>
    </row>
    <row r="114" spans="2:9" ht="19" x14ac:dyDescent="0.25">
      <c r="B114" s="67">
        <v>44522</v>
      </c>
      <c r="C114" s="17" t="s">
        <v>86</v>
      </c>
      <c r="D114" s="17" t="s">
        <v>64</v>
      </c>
      <c r="E114" s="17" t="s">
        <v>164</v>
      </c>
      <c r="F114" s="17" t="s">
        <v>65</v>
      </c>
      <c r="G114" s="17" t="s">
        <v>73</v>
      </c>
      <c r="H114" s="46">
        <v>20</v>
      </c>
      <c r="I114" s="46">
        <v>18</v>
      </c>
    </row>
    <row r="115" spans="2:9" ht="19" x14ac:dyDescent="0.25">
      <c r="B115" s="67">
        <v>44523</v>
      </c>
      <c r="C115" s="17" t="s">
        <v>84</v>
      </c>
      <c r="D115" s="17" t="s">
        <v>149</v>
      </c>
      <c r="E115" s="17" t="s">
        <v>162</v>
      </c>
      <c r="F115" s="17" t="s">
        <v>67</v>
      </c>
      <c r="G115" s="17" t="s">
        <v>81</v>
      </c>
      <c r="H115" s="46">
        <v>15</v>
      </c>
      <c r="I115" s="46">
        <v>12</v>
      </c>
    </row>
    <row r="116" spans="2:9" ht="19" x14ac:dyDescent="0.25">
      <c r="B116" s="67">
        <v>44526</v>
      </c>
      <c r="C116" s="17" t="s">
        <v>88</v>
      </c>
      <c r="D116" s="17" t="s">
        <v>13</v>
      </c>
      <c r="E116" s="17" t="s">
        <v>28</v>
      </c>
      <c r="F116" s="17" t="s">
        <v>63</v>
      </c>
      <c r="G116" s="17" t="s">
        <v>76</v>
      </c>
      <c r="H116" s="46">
        <v>30</v>
      </c>
      <c r="I116" s="46">
        <v>7</v>
      </c>
    </row>
    <row r="117" spans="2:9" ht="19" x14ac:dyDescent="0.25">
      <c r="B117" s="67">
        <v>44541</v>
      </c>
      <c r="C117" s="17" t="s">
        <v>84</v>
      </c>
      <c r="D117" s="17" t="s">
        <v>68</v>
      </c>
      <c r="E117" s="17" t="s">
        <v>162</v>
      </c>
      <c r="F117" s="17" t="s">
        <v>67</v>
      </c>
      <c r="G117" s="17" t="s">
        <v>80</v>
      </c>
      <c r="H117" s="46">
        <v>15</v>
      </c>
      <c r="I117" s="46">
        <v>4</v>
      </c>
    </row>
    <row r="118" spans="2:9" ht="19" x14ac:dyDescent="0.25">
      <c r="B118" s="67">
        <v>44541</v>
      </c>
      <c r="C118" s="17" t="s">
        <v>88</v>
      </c>
      <c r="D118" s="17" t="s">
        <v>71</v>
      </c>
      <c r="E118" s="17" t="s">
        <v>162</v>
      </c>
      <c r="F118" s="17" t="s">
        <v>67</v>
      </c>
      <c r="G118" s="17" t="s">
        <v>73</v>
      </c>
      <c r="H118" s="46">
        <v>10</v>
      </c>
      <c r="I118" s="46">
        <v>5</v>
      </c>
    </row>
    <row r="119" spans="2:9" ht="19" x14ac:dyDescent="0.25">
      <c r="B119" s="67">
        <v>44545</v>
      </c>
      <c r="C119" s="17" t="s">
        <v>85</v>
      </c>
      <c r="D119" s="17" t="s">
        <v>43</v>
      </c>
      <c r="E119" s="17" t="s">
        <v>163</v>
      </c>
      <c r="F119" s="17" t="s">
        <v>63</v>
      </c>
      <c r="G119" s="17" t="s">
        <v>79</v>
      </c>
      <c r="H119" s="46">
        <v>25</v>
      </c>
      <c r="I119" s="46">
        <v>4</v>
      </c>
    </row>
    <row r="120" spans="2:9" ht="19" x14ac:dyDescent="0.25">
      <c r="B120" s="67">
        <v>44547</v>
      </c>
      <c r="C120" s="17" t="s">
        <v>89</v>
      </c>
      <c r="D120" s="17" t="s">
        <v>43</v>
      </c>
      <c r="E120" s="17" t="s">
        <v>163</v>
      </c>
      <c r="F120" s="17" t="s">
        <v>63</v>
      </c>
      <c r="G120" s="17" t="s">
        <v>76</v>
      </c>
      <c r="H120" s="46">
        <v>20</v>
      </c>
      <c r="I120" s="46">
        <v>14</v>
      </c>
    </row>
    <row r="121" spans="2:9" ht="19" x14ac:dyDescent="0.25">
      <c r="B121" s="67">
        <v>44549</v>
      </c>
      <c r="C121" s="17" t="s">
        <v>83</v>
      </c>
      <c r="D121" s="17" t="s">
        <v>68</v>
      </c>
      <c r="E121" s="17" t="s">
        <v>162</v>
      </c>
      <c r="F121" s="17" t="s">
        <v>67</v>
      </c>
      <c r="G121" s="17" t="s">
        <v>77</v>
      </c>
      <c r="H121" s="46">
        <v>10</v>
      </c>
      <c r="I121" s="46">
        <v>18</v>
      </c>
    </row>
    <row r="122" spans="2:9" ht="19" x14ac:dyDescent="0.25">
      <c r="B122" s="67">
        <v>44556</v>
      </c>
      <c r="C122" s="17" t="s">
        <v>84</v>
      </c>
      <c r="D122" s="17" t="s">
        <v>17</v>
      </c>
      <c r="E122" s="17" t="s">
        <v>27</v>
      </c>
      <c r="F122" s="17" t="s">
        <v>61</v>
      </c>
      <c r="G122" s="17" t="s">
        <v>73</v>
      </c>
      <c r="H122" s="46">
        <v>25</v>
      </c>
      <c r="I122" s="46">
        <v>5</v>
      </c>
    </row>
    <row r="123" spans="2:9" ht="19" x14ac:dyDescent="0.25">
      <c r="B123" s="67">
        <v>44556</v>
      </c>
      <c r="C123" s="17" t="s">
        <v>82</v>
      </c>
      <c r="D123" s="17" t="s">
        <v>17</v>
      </c>
      <c r="E123" s="17" t="s">
        <v>27</v>
      </c>
      <c r="F123" s="17" t="s">
        <v>61</v>
      </c>
      <c r="G123" s="17" t="s">
        <v>78</v>
      </c>
      <c r="H123" s="46">
        <v>30</v>
      </c>
      <c r="I123" s="46">
        <v>16</v>
      </c>
    </row>
    <row r="124" spans="2:9" ht="19" x14ac:dyDescent="0.25">
      <c r="B124" s="67">
        <v>44556</v>
      </c>
      <c r="C124" s="17" t="s">
        <v>82</v>
      </c>
      <c r="D124" s="17" t="s">
        <v>149</v>
      </c>
      <c r="E124" s="17" t="s">
        <v>162</v>
      </c>
      <c r="F124" s="17" t="s">
        <v>67</v>
      </c>
      <c r="G124" s="17" t="s">
        <v>79</v>
      </c>
      <c r="H124" s="46">
        <v>10</v>
      </c>
      <c r="I124" s="46">
        <v>4</v>
      </c>
    </row>
    <row r="125" spans="2:9" ht="19" x14ac:dyDescent="0.25">
      <c r="B125" s="67">
        <v>44558</v>
      </c>
      <c r="C125" s="17" t="s">
        <v>88</v>
      </c>
      <c r="D125" s="17" t="s">
        <v>15</v>
      </c>
      <c r="E125" s="17" t="s">
        <v>161</v>
      </c>
      <c r="F125" s="17" t="s">
        <v>63</v>
      </c>
      <c r="G125" s="17" t="s">
        <v>75</v>
      </c>
      <c r="H125" s="46">
        <v>10</v>
      </c>
      <c r="I125" s="46">
        <v>16</v>
      </c>
    </row>
    <row r="126" spans="2:9" ht="19" x14ac:dyDescent="0.25">
      <c r="B126" s="67">
        <v>44561</v>
      </c>
      <c r="C126" s="17" t="s">
        <v>85</v>
      </c>
      <c r="D126" s="17" t="s">
        <v>69</v>
      </c>
      <c r="E126" s="17" t="s">
        <v>162</v>
      </c>
      <c r="F126" s="17" t="s">
        <v>67</v>
      </c>
      <c r="G126" s="17" t="s">
        <v>81</v>
      </c>
      <c r="H126" s="46">
        <v>10</v>
      </c>
      <c r="I126" s="46">
        <v>7</v>
      </c>
    </row>
    <row r="127" spans="2:9" ht="19" x14ac:dyDescent="0.25">
      <c r="B127" s="67">
        <v>44566</v>
      </c>
      <c r="C127" s="17" t="s">
        <v>85</v>
      </c>
      <c r="D127" s="17" t="s">
        <v>13</v>
      </c>
      <c r="E127" s="17" t="s">
        <v>28</v>
      </c>
      <c r="F127" s="17" t="s">
        <v>63</v>
      </c>
      <c r="G127" s="17" t="s">
        <v>75</v>
      </c>
      <c r="H127" s="46">
        <v>5</v>
      </c>
      <c r="I127" s="46">
        <v>3</v>
      </c>
    </row>
    <row r="128" spans="2:9" ht="19" x14ac:dyDescent="0.25">
      <c r="B128" s="67">
        <v>44567</v>
      </c>
      <c r="C128" s="17" t="s">
        <v>84</v>
      </c>
      <c r="D128" s="17" t="s">
        <v>70</v>
      </c>
      <c r="E128" s="17" t="s">
        <v>162</v>
      </c>
      <c r="F128" s="17" t="s">
        <v>67</v>
      </c>
      <c r="G128" s="17" t="s">
        <v>74</v>
      </c>
      <c r="H128" s="46">
        <v>15</v>
      </c>
      <c r="I128" s="46">
        <v>13</v>
      </c>
    </row>
    <row r="129" spans="2:9" ht="19" x14ac:dyDescent="0.25">
      <c r="B129" s="67">
        <v>44569</v>
      </c>
      <c r="C129" s="17" t="s">
        <v>87</v>
      </c>
      <c r="D129" s="17" t="s">
        <v>17</v>
      </c>
      <c r="E129" s="17" t="s">
        <v>27</v>
      </c>
      <c r="F129" s="17" t="s">
        <v>61</v>
      </c>
      <c r="G129" s="17" t="s">
        <v>73</v>
      </c>
      <c r="H129" s="46">
        <v>10</v>
      </c>
      <c r="I129" s="46">
        <v>13</v>
      </c>
    </row>
    <row r="130" spans="2:9" ht="19" x14ac:dyDescent="0.25">
      <c r="B130" s="67">
        <v>44573</v>
      </c>
      <c r="C130" s="17" t="s">
        <v>83</v>
      </c>
      <c r="D130" s="17" t="s">
        <v>68</v>
      </c>
      <c r="E130" s="17" t="s">
        <v>162</v>
      </c>
      <c r="F130" s="17" t="s">
        <v>67</v>
      </c>
      <c r="G130" s="17" t="s">
        <v>78</v>
      </c>
      <c r="H130" s="46">
        <v>20</v>
      </c>
      <c r="I130" s="46">
        <v>20</v>
      </c>
    </row>
    <row r="131" spans="2:9" ht="19" x14ac:dyDescent="0.25">
      <c r="B131" s="67">
        <v>44580</v>
      </c>
      <c r="C131" s="17" t="s">
        <v>88</v>
      </c>
      <c r="D131" s="17" t="s">
        <v>64</v>
      </c>
      <c r="E131" s="17" t="s">
        <v>164</v>
      </c>
      <c r="F131" s="17" t="s">
        <v>65</v>
      </c>
      <c r="G131" s="17" t="s">
        <v>80</v>
      </c>
      <c r="H131" s="46">
        <v>5</v>
      </c>
      <c r="I131" s="46">
        <v>6</v>
      </c>
    </row>
    <row r="132" spans="2:9" ht="19" x14ac:dyDescent="0.25">
      <c r="B132" s="67">
        <v>44580</v>
      </c>
      <c r="C132" s="17" t="s">
        <v>86</v>
      </c>
      <c r="D132" s="17" t="s">
        <v>43</v>
      </c>
      <c r="E132" s="17" t="s">
        <v>163</v>
      </c>
      <c r="F132" s="17" t="s">
        <v>63</v>
      </c>
      <c r="G132" s="17" t="s">
        <v>76</v>
      </c>
      <c r="H132" s="46">
        <v>20</v>
      </c>
      <c r="I132" s="46">
        <v>18</v>
      </c>
    </row>
    <row r="133" spans="2:9" ht="19" x14ac:dyDescent="0.25">
      <c r="B133" s="67">
        <v>44586</v>
      </c>
      <c r="C133" s="17" t="s">
        <v>85</v>
      </c>
      <c r="D133" s="17" t="s">
        <v>70</v>
      </c>
      <c r="E133" s="17" t="s">
        <v>162</v>
      </c>
      <c r="F133" s="17" t="s">
        <v>67</v>
      </c>
      <c r="G133" s="17" t="s">
        <v>72</v>
      </c>
      <c r="H133" s="46">
        <v>5</v>
      </c>
      <c r="I133" s="46">
        <v>7</v>
      </c>
    </row>
    <row r="134" spans="2:9" ht="19" x14ac:dyDescent="0.25">
      <c r="B134" s="67">
        <v>44588</v>
      </c>
      <c r="C134" s="17" t="s">
        <v>88</v>
      </c>
      <c r="D134" s="17" t="s">
        <v>59</v>
      </c>
      <c r="E134" s="17" t="s">
        <v>30</v>
      </c>
      <c r="F134" s="17" t="s">
        <v>62</v>
      </c>
      <c r="G134" s="17" t="s">
        <v>80</v>
      </c>
      <c r="H134" s="46">
        <v>10</v>
      </c>
      <c r="I134" s="46">
        <v>18</v>
      </c>
    </row>
    <row r="135" spans="2:9" ht="19" x14ac:dyDescent="0.25">
      <c r="B135" s="67">
        <v>44590</v>
      </c>
      <c r="C135" s="17" t="s">
        <v>83</v>
      </c>
      <c r="D135" s="17" t="s">
        <v>148</v>
      </c>
      <c r="E135" s="17" t="s">
        <v>162</v>
      </c>
      <c r="F135" s="17" t="s">
        <v>67</v>
      </c>
      <c r="G135" s="17" t="s">
        <v>77</v>
      </c>
      <c r="H135" s="46">
        <v>5</v>
      </c>
      <c r="I135" s="46">
        <v>5</v>
      </c>
    </row>
    <row r="136" spans="2:9" ht="19" x14ac:dyDescent="0.25">
      <c r="B136" s="67">
        <v>44591</v>
      </c>
      <c r="C136" s="17" t="s">
        <v>83</v>
      </c>
      <c r="D136" s="17" t="s">
        <v>68</v>
      </c>
      <c r="E136" s="17" t="s">
        <v>162</v>
      </c>
      <c r="F136" s="17" t="s">
        <v>67</v>
      </c>
      <c r="G136" s="17" t="s">
        <v>81</v>
      </c>
      <c r="H136" s="46">
        <v>5</v>
      </c>
      <c r="I136" s="46">
        <v>7</v>
      </c>
    </row>
    <row r="137" spans="2:9" ht="19" x14ac:dyDescent="0.25">
      <c r="B137" s="67">
        <v>44593</v>
      </c>
      <c r="C137" s="17" t="s">
        <v>83</v>
      </c>
      <c r="D137" s="17" t="s">
        <v>68</v>
      </c>
      <c r="E137" s="17" t="s">
        <v>162</v>
      </c>
      <c r="F137" s="17" t="s">
        <v>67</v>
      </c>
      <c r="G137" s="17" t="s">
        <v>76</v>
      </c>
      <c r="H137" s="46">
        <v>5</v>
      </c>
      <c r="I137" s="46">
        <v>16</v>
      </c>
    </row>
    <row r="138" spans="2:9" ht="19" x14ac:dyDescent="0.25">
      <c r="B138" s="67">
        <v>44595</v>
      </c>
      <c r="C138" s="17" t="s">
        <v>82</v>
      </c>
      <c r="D138" s="17" t="s">
        <v>60</v>
      </c>
      <c r="E138" s="17" t="s">
        <v>161</v>
      </c>
      <c r="F138" s="17" t="s">
        <v>63</v>
      </c>
      <c r="G138" s="17" t="s">
        <v>79</v>
      </c>
      <c r="H138" s="46">
        <v>15</v>
      </c>
      <c r="I138" s="46">
        <v>9</v>
      </c>
    </row>
    <row r="139" spans="2:9" ht="19" x14ac:dyDescent="0.25">
      <c r="B139" s="67">
        <v>44596</v>
      </c>
      <c r="C139" s="17" t="s">
        <v>89</v>
      </c>
      <c r="D139" s="17" t="s">
        <v>17</v>
      </c>
      <c r="E139" s="17" t="s">
        <v>27</v>
      </c>
      <c r="F139" s="17" t="s">
        <v>61</v>
      </c>
      <c r="G139" s="17" t="s">
        <v>76</v>
      </c>
      <c r="H139" s="46">
        <v>25</v>
      </c>
      <c r="I139" s="46">
        <v>20</v>
      </c>
    </row>
    <row r="140" spans="2:9" ht="19" x14ac:dyDescent="0.25">
      <c r="B140" s="67">
        <v>44597</v>
      </c>
      <c r="C140" s="17" t="s">
        <v>89</v>
      </c>
      <c r="D140" s="17" t="s">
        <v>149</v>
      </c>
      <c r="E140" s="17" t="s">
        <v>162</v>
      </c>
      <c r="F140" s="17" t="s">
        <v>67</v>
      </c>
      <c r="G140" s="17" t="s">
        <v>78</v>
      </c>
      <c r="H140" s="46">
        <v>15</v>
      </c>
      <c r="I140" s="46">
        <v>6</v>
      </c>
    </row>
    <row r="141" spans="2:9" ht="19" x14ac:dyDescent="0.25">
      <c r="B141" s="67">
        <v>44598</v>
      </c>
      <c r="C141" s="17" t="s">
        <v>82</v>
      </c>
      <c r="D141" s="17" t="s">
        <v>17</v>
      </c>
      <c r="E141" s="17" t="s">
        <v>27</v>
      </c>
      <c r="F141" s="17" t="s">
        <v>61</v>
      </c>
      <c r="G141" s="17" t="s">
        <v>74</v>
      </c>
      <c r="H141" s="46">
        <v>10</v>
      </c>
      <c r="I141" s="46">
        <v>13</v>
      </c>
    </row>
    <row r="142" spans="2:9" ht="19" x14ac:dyDescent="0.25">
      <c r="B142" s="67">
        <v>44603</v>
      </c>
      <c r="C142" s="17" t="s">
        <v>89</v>
      </c>
      <c r="D142" s="17" t="s">
        <v>64</v>
      </c>
      <c r="E142" s="17" t="s">
        <v>164</v>
      </c>
      <c r="F142" s="17" t="s">
        <v>65</v>
      </c>
      <c r="G142" s="17" t="s">
        <v>81</v>
      </c>
      <c r="H142" s="46">
        <v>5</v>
      </c>
      <c r="I142" s="46">
        <v>2</v>
      </c>
    </row>
    <row r="143" spans="2:9" ht="19" x14ac:dyDescent="0.25">
      <c r="B143" s="67">
        <v>44604</v>
      </c>
      <c r="C143" s="17" t="s">
        <v>85</v>
      </c>
      <c r="D143" s="17" t="s">
        <v>15</v>
      </c>
      <c r="E143" s="17" t="s">
        <v>161</v>
      </c>
      <c r="F143" s="17" t="s">
        <v>63</v>
      </c>
      <c r="G143" s="17" t="s">
        <v>78</v>
      </c>
      <c r="H143" s="46">
        <v>30</v>
      </c>
      <c r="I143" s="46">
        <v>9</v>
      </c>
    </row>
    <row r="144" spans="2:9" ht="19" x14ac:dyDescent="0.25">
      <c r="B144" s="67">
        <v>44605</v>
      </c>
      <c r="C144" s="17" t="s">
        <v>84</v>
      </c>
      <c r="D144" s="17" t="s">
        <v>17</v>
      </c>
      <c r="E144" s="17" t="s">
        <v>27</v>
      </c>
      <c r="F144" s="17" t="s">
        <v>61</v>
      </c>
      <c r="G144" s="17" t="s">
        <v>76</v>
      </c>
      <c r="H144" s="46">
        <v>10</v>
      </c>
      <c r="I144" s="46">
        <v>14</v>
      </c>
    </row>
    <row r="145" spans="2:9" ht="19" x14ac:dyDescent="0.25">
      <c r="B145" s="67">
        <v>44605</v>
      </c>
      <c r="C145" s="17" t="s">
        <v>83</v>
      </c>
      <c r="D145" s="17" t="s">
        <v>15</v>
      </c>
      <c r="E145" s="17" t="s">
        <v>161</v>
      </c>
      <c r="F145" s="17" t="s">
        <v>63</v>
      </c>
      <c r="G145" s="17" t="s">
        <v>79</v>
      </c>
      <c r="H145" s="46">
        <v>15</v>
      </c>
      <c r="I145" s="46">
        <v>9</v>
      </c>
    </row>
    <row r="146" spans="2:9" ht="19" x14ac:dyDescent="0.25">
      <c r="B146" s="67">
        <v>44605</v>
      </c>
      <c r="C146" s="17" t="s">
        <v>89</v>
      </c>
      <c r="D146" s="17" t="s">
        <v>59</v>
      </c>
      <c r="E146" s="17" t="s">
        <v>30</v>
      </c>
      <c r="F146" s="17" t="s">
        <v>62</v>
      </c>
      <c r="G146" s="17" t="s">
        <v>78</v>
      </c>
      <c r="H146" s="46">
        <v>30</v>
      </c>
      <c r="I146" s="46">
        <v>6</v>
      </c>
    </row>
    <row r="147" spans="2:9" ht="19" x14ac:dyDescent="0.25">
      <c r="B147" s="67">
        <v>44606</v>
      </c>
      <c r="C147" s="17" t="s">
        <v>83</v>
      </c>
      <c r="D147" s="17" t="s">
        <v>59</v>
      </c>
      <c r="E147" s="17" t="s">
        <v>30</v>
      </c>
      <c r="F147" s="17" t="s">
        <v>62</v>
      </c>
      <c r="G147" s="17" t="s">
        <v>76</v>
      </c>
      <c r="H147" s="46">
        <v>30</v>
      </c>
      <c r="I147" s="46">
        <v>14</v>
      </c>
    </row>
    <row r="148" spans="2:9" ht="19" x14ac:dyDescent="0.25">
      <c r="B148" s="67">
        <v>44610</v>
      </c>
      <c r="C148" s="17" t="s">
        <v>85</v>
      </c>
      <c r="D148" s="17" t="s">
        <v>13</v>
      </c>
      <c r="E148" s="17" t="s">
        <v>28</v>
      </c>
      <c r="F148" s="17" t="s">
        <v>63</v>
      </c>
      <c r="G148" s="17" t="s">
        <v>77</v>
      </c>
      <c r="H148" s="46">
        <v>20</v>
      </c>
      <c r="I148" s="46">
        <v>12</v>
      </c>
    </row>
    <row r="149" spans="2:9" ht="19" x14ac:dyDescent="0.25">
      <c r="B149" s="67">
        <v>44613</v>
      </c>
      <c r="C149" s="17" t="s">
        <v>89</v>
      </c>
      <c r="D149" s="17" t="s">
        <v>13</v>
      </c>
      <c r="E149" s="17" t="s">
        <v>28</v>
      </c>
      <c r="F149" s="17" t="s">
        <v>63</v>
      </c>
      <c r="G149" s="17" t="s">
        <v>80</v>
      </c>
      <c r="H149" s="46">
        <v>25</v>
      </c>
      <c r="I149" s="46">
        <v>10</v>
      </c>
    </row>
    <row r="150" spans="2:9" ht="19" x14ac:dyDescent="0.25">
      <c r="B150" s="67">
        <v>44613</v>
      </c>
      <c r="C150" s="17" t="s">
        <v>83</v>
      </c>
      <c r="D150" s="17" t="s">
        <v>59</v>
      </c>
      <c r="E150" s="17" t="s">
        <v>30</v>
      </c>
      <c r="F150" s="17" t="s">
        <v>62</v>
      </c>
      <c r="G150" s="17" t="s">
        <v>73</v>
      </c>
      <c r="H150" s="46">
        <v>15</v>
      </c>
      <c r="I150" s="46">
        <v>7</v>
      </c>
    </row>
    <row r="151" spans="2:9" ht="19" x14ac:dyDescent="0.25">
      <c r="B151" s="67">
        <v>44613</v>
      </c>
      <c r="C151" s="17" t="s">
        <v>83</v>
      </c>
      <c r="D151" s="17" t="s">
        <v>43</v>
      </c>
      <c r="E151" s="17" t="s">
        <v>163</v>
      </c>
      <c r="F151" s="17" t="s">
        <v>63</v>
      </c>
      <c r="G151" s="17" t="s">
        <v>78</v>
      </c>
      <c r="H151" s="46">
        <v>0</v>
      </c>
      <c r="I151" s="46">
        <v>13</v>
      </c>
    </row>
    <row r="152" spans="2:9" ht="19" x14ac:dyDescent="0.25">
      <c r="B152" s="67">
        <v>44614</v>
      </c>
      <c r="C152" s="17" t="s">
        <v>89</v>
      </c>
      <c r="D152" s="17" t="s">
        <v>60</v>
      </c>
      <c r="E152" s="17" t="s">
        <v>161</v>
      </c>
      <c r="F152" s="17" t="s">
        <v>63</v>
      </c>
      <c r="G152" s="17" t="s">
        <v>79</v>
      </c>
      <c r="H152" s="46">
        <v>15</v>
      </c>
      <c r="I152" s="46">
        <v>2</v>
      </c>
    </row>
    <row r="153" spans="2:9" ht="19" x14ac:dyDescent="0.25">
      <c r="B153" s="67">
        <v>44618</v>
      </c>
      <c r="C153" s="17" t="s">
        <v>83</v>
      </c>
      <c r="D153" s="17" t="s">
        <v>15</v>
      </c>
      <c r="E153" s="17" t="s">
        <v>161</v>
      </c>
      <c r="F153" s="17" t="s">
        <v>63</v>
      </c>
      <c r="G153" s="17" t="s">
        <v>81</v>
      </c>
      <c r="H153" s="46">
        <v>10</v>
      </c>
      <c r="I153" s="46">
        <v>12</v>
      </c>
    </row>
    <row r="154" spans="2:9" ht="19" x14ac:dyDescent="0.25">
      <c r="B154" s="67">
        <v>44621</v>
      </c>
      <c r="C154" s="17" t="s">
        <v>88</v>
      </c>
      <c r="D154" s="17" t="s">
        <v>16</v>
      </c>
      <c r="E154" s="17" t="s">
        <v>29</v>
      </c>
      <c r="F154" s="17" t="s">
        <v>63</v>
      </c>
      <c r="G154" s="17" t="s">
        <v>75</v>
      </c>
      <c r="H154" s="46">
        <v>5</v>
      </c>
      <c r="I154" s="46">
        <v>20</v>
      </c>
    </row>
    <row r="155" spans="2:9" ht="19" x14ac:dyDescent="0.25">
      <c r="B155" s="67">
        <v>44623</v>
      </c>
      <c r="C155" s="17" t="s">
        <v>89</v>
      </c>
      <c r="D155" s="17" t="s">
        <v>148</v>
      </c>
      <c r="E155" s="17" t="s">
        <v>162</v>
      </c>
      <c r="F155" s="17" t="s">
        <v>67</v>
      </c>
      <c r="G155" s="17" t="s">
        <v>81</v>
      </c>
      <c r="H155" s="46">
        <v>10</v>
      </c>
      <c r="I155" s="46">
        <v>6</v>
      </c>
    </row>
    <row r="156" spans="2:9" ht="19" x14ac:dyDescent="0.25">
      <c r="B156" s="67">
        <v>44626</v>
      </c>
      <c r="C156" s="17" t="s">
        <v>82</v>
      </c>
      <c r="D156" s="17" t="s">
        <v>16</v>
      </c>
      <c r="E156" s="17" t="s">
        <v>29</v>
      </c>
      <c r="F156" s="17" t="s">
        <v>63</v>
      </c>
      <c r="G156" s="17" t="s">
        <v>80</v>
      </c>
      <c r="H156" s="46">
        <v>10</v>
      </c>
      <c r="I156" s="46">
        <v>14</v>
      </c>
    </row>
    <row r="157" spans="2:9" ht="19" x14ac:dyDescent="0.25">
      <c r="B157" s="67">
        <v>44627</v>
      </c>
      <c r="C157" s="17" t="s">
        <v>85</v>
      </c>
      <c r="D157" s="17" t="s">
        <v>17</v>
      </c>
      <c r="E157" s="17" t="s">
        <v>27</v>
      </c>
      <c r="F157" s="17" t="s">
        <v>61</v>
      </c>
      <c r="G157" s="17" t="s">
        <v>78</v>
      </c>
      <c r="H157" s="46">
        <v>20</v>
      </c>
      <c r="I157" s="46">
        <v>12</v>
      </c>
    </row>
    <row r="158" spans="2:9" ht="19" x14ac:dyDescent="0.25">
      <c r="B158" s="67">
        <v>44627</v>
      </c>
      <c r="C158" s="17" t="s">
        <v>86</v>
      </c>
      <c r="D158" s="17" t="s">
        <v>71</v>
      </c>
      <c r="E158" s="17" t="s">
        <v>162</v>
      </c>
      <c r="F158" s="17" t="s">
        <v>67</v>
      </c>
      <c r="G158" s="17" t="s">
        <v>78</v>
      </c>
      <c r="H158" s="46">
        <v>0</v>
      </c>
      <c r="I158" s="46">
        <v>14</v>
      </c>
    </row>
    <row r="159" spans="2:9" ht="19" x14ac:dyDescent="0.25">
      <c r="B159" s="67">
        <v>44627</v>
      </c>
      <c r="C159" s="17" t="s">
        <v>89</v>
      </c>
      <c r="D159" s="17" t="s">
        <v>13</v>
      </c>
      <c r="E159" s="17" t="s">
        <v>28</v>
      </c>
      <c r="F159" s="17" t="s">
        <v>63</v>
      </c>
      <c r="G159" s="17" t="s">
        <v>78</v>
      </c>
      <c r="H159" s="46">
        <v>10</v>
      </c>
      <c r="I159" s="46">
        <v>6</v>
      </c>
    </row>
    <row r="160" spans="2:9" ht="19" x14ac:dyDescent="0.25">
      <c r="B160" s="67">
        <v>44630</v>
      </c>
      <c r="C160" s="17" t="s">
        <v>82</v>
      </c>
      <c r="D160" s="17" t="s">
        <v>13</v>
      </c>
      <c r="E160" s="17" t="s">
        <v>28</v>
      </c>
      <c r="F160" s="17" t="s">
        <v>63</v>
      </c>
      <c r="G160" s="17" t="s">
        <v>75</v>
      </c>
      <c r="H160" s="46">
        <v>0</v>
      </c>
      <c r="I160" s="46">
        <v>19</v>
      </c>
    </row>
    <row r="161" spans="2:9" ht="19" x14ac:dyDescent="0.25">
      <c r="B161" s="67">
        <v>44633</v>
      </c>
      <c r="C161" s="17" t="s">
        <v>87</v>
      </c>
      <c r="D161" s="17" t="s">
        <v>149</v>
      </c>
      <c r="E161" s="17" t="s">
        <v>162</v>
      </c>
      <c r="F161" s="17" t="s">
        <v>67</v>
      </c>
      <c r="G161" s="17" t="s">
        <v>76</v>
      </c>
      <c r="H161" s="46">
        <v>10</v>
      </c>
      <c r="I161" s="46">
        <v>12</v>
      </c>
    </row>
    <row r="162" spans="2:9" ht="19" x14ac:dyDescent="0.25">
      <c r="B162" s="67">
        <v>44635</v>
      </c>
      <c r="C162" s="17" t="s">
        <v>85</v>
      </c>
      <c r="D162" s="17" t="s">
        <v>17</v>
      </c>
      <c r="E162" s="17" t="s">
        <v>27</v>
      </c>
      <c r="F162" s="17" t="s">
        <v>61</v>
      </c>
      <c r="G162" s="17" t="s">
        <v>80</v>
      </c>
      <c r="H162" s="46">
        <v>10</v>
      </c>
      <c r="I162" s="46">
        <v>11</v>
      </c>
    </row>
    <row r="163" spans="2:9" ht="19" x14ac:dyDescent="0.25">
      <c r="B163" s="67">
        <v>44636</v>
      </c>
      <c r="C163" s="17" t="s">
        <v>85</v>
      </c>
      <c r="D163" s="17" t="s">
        <v>71</v>
      </c>
      <c r="E163" s="17" t="s">
        <v>162</v>
      </c>
      <c r="F163" s="17" t="s">
        <v>67</v>
      </c>
      <c r="G163" s="17" t="s">
        <v>80</v>
      </c>
      <c r="H163" s="46">
        <v>15</v>
      </c>
      <c r="I163" s="46">
        <v>16</v>
      </c>
    </row>
    <row r="164" spans="2:9" ht="19" x14ac:dyDescent="0.25">
      <c r="B164" s="67">
        <v>44639</v>
      </c>
      <c r="C164" s="17" t="s">
        <v>87</v>
      </c>
      <c r="D164" s="17" t="s">
        <v>17</v>
      </c>
      <c r="E164" s="17" t="s">
        <v>27</v>
      </c>
      <c r="F164" s="17" t="s">
        <v>61</v>
      </c>
      <c r="G164" s="17" t="s">
        <v>77</v>
      </c>
      <c r="H164" s="46">
        <v>25</v>
      </c>
      <c r="I164" s="46">
        <v>15</v>
      </c>
    </row>
    <row r="165" spans="2:9" ht="19" x14ac:dyDescent="0.25">
      <c r="B165" s="67">
        <v>44642</v>
      </c>
      <c r="C165" s="17" t="s">
        <v>84</v>
      </c>
      <c r="D165" s="17" t="s">
        <v>16</v>
      </c>
      <c r="E165" s="17" t="s">
        <v>29</v>
      </c>
      <c r="F165" s="17" t="s">
        <v>63</v>
      </c>
      <c r="G165" s="17" t="s">
        <v>79</v>
      </c>
      <c r="H165" s="46">
        <v>25</v>
      </c>
      <c r="I165" s="46">
        <v>16</v>
      </c>
    </row>
    <row r="166" spans="2:9" ht="19" x14ac:dyDescent="0.25">
      <c r="B166" s="67">
        <v>44644</v>
      </c>
      <c r="C166" s="17" t="s">
        <v>84</v>
      </c>
      <c r="D166" s="17" t="s">
        <v>149</v>
      </c>
      <c r="E166" s="17" t="s">
        <v>162</v>
      </c>
      <c r="F166" s="17" t="s">
        <v>67</v>
      </c>
      <c r="G166" s="17" t="s">
        <v>75</v>
      </c>
      <c r="H166" s="46">
        <v>0</v>
      </c>
      <c r="I166" s="46">
        <v>10</v>
      </c>
    </row>
    <row r="167" spans="2:9" ht="19" x14ac:dyDescent="0.25">
      <c r="B167" s="67">
        <v>44648</v>
      </c>
      <c r="C167" s="17" t="s">
        <v>89</v>
      </c>
      <c r="D167" s="17" t="s">
        <v>64</v>
      </c>
      <c r="E167" s="17" t="s">
        <v>164</v>
      </c>
      <c r="F167" s="17" t="s">
        <v>65</v>
      </c>
      <c r="G167" s="17" t="s">
        <v>76</v>
      </c>
      <c r="H167" s="46">
        <v>0</v>
      </c>
      <c r="I167" s="46">
        <v>2</v>
      </c>
    </row>
    <row r="168" spans="2:9" ht="19" x14ac:dyDescent="0.25">
      <c r="B168" s="67">
        <v>44663</v>
      </c>
      <c r="C168" s="17" t="s">
        <v>86</v>
      </c>
      <c r="D168" s="17" t="s">
        <v>148</v>
      </c>
      <c r="E168" s="17" t="s">
        <v>162</v>
      </c>
      <c r="F168" s="17" t="s">
        <v>67</v>
      </c>
      <c r="G168" s="17" t="s">
        <v>73</v>
      </c>
      <c r="H168" s="46">
        <v>30</v>
      </c>
      <c r="I168" s="46">
        <v>5</v>
      </c>
    </row>
    <row r="169" spans="2:9" ht="19" x14ac:dyDescent="0.25">
      <c r="B169" s="67">
        <v>44668</v>
      </c>
      <c r="C169" s="17" t="s">
        <v>87</v>
      </c>
      <c r="D169" s="17" t="s">
        <v>64</v>
      </c>
      <c r="E169" s="17" t="s">
        <v>164</v>
      </c>
      <c r="F169" s="17" t="s">
        <v>65</v>
      </c>
      <c r="G169" s="17" t="s">
        <v>73</v>
      </c>
      <c r="H169" s="46">
        <v>5</v>
      </c>
      <c r="I169" s="46">
        <v>15</v>
      </c>
    </row>
    <row r="170" spans="2:9" ht="19" x14ac:dyDescent="0.25">
      <c r="B170" s="67">
        <v>44669</v>
      </c>
      <c r="C170" s="17" t="s">
        <v>82</v>
      </c>
      <c r="D170" s="17" t="s">
        <v>59</v>
      </c>
      <c r="E170" s="17" t="s">
        <v>30</v>
      </c>
      <c r="F170" s="17" t="s">
        <v>62</v>
      </c>
      <c r="G170" s="17" t="s">
        <v>81</v>
      </c>
      <c r="H170" s="46">
        <v>25</v>
      </c>
      <c r="I170" s="46">
        <v>13</v>
      </c>
    </row>
    <row r="171" spans="2:9" ht="19" x14ac:dyDescent="0.25">
      <c r="B171" s="67">
        <v>44673</v>
      </c>
      <c r="C171" s="17" t="s">
        <v>86</v>
      </c>
      <c r="D171" s="17" t="s">
        <v>70</v>
      </c>
      <c r="E171" s="17" t="s">
        <v>162</v>
      </c>
      <c r="F171" s="17" t="s">
        <v>67</v>
      </c>
      <c r="G171" s="17" t="s">
        <v>77</v>
      </c>
      <c r="H171" s="46">
        <v>20</v>
      </c>
      <c r="I171" s="46">
        <v>10</v>
      </c>
    </row>
    <row r="172" spans="2:9" ht="19" x14ac:dyDescent="0.25">
      <c r="B172" s="67">
        <v>44676</v>
      </c>
      <c r="C172" s="17" t="s">
        <v>85</v>
      </c>
      <c r="D172" s="17" t="s">
        <v>16</v>
      </c>
      <c r="E172" s="17" t="s">
        <v>29</v>
      </c>
      <c r="F172" s="17" t="s">
        <v>63</v>
      </c>
      <c r="G172" s="17" t="s">
        <v>73</v>
      </c>
      <c r="H172" s="46">
        <v>5</v>
      </c>
      <c r="I172" s="46">
        <v>19</v>
      </c>
    </row>
    <row r="173" spans="2:9" ht="19" x14ac:dyDescent="0.25">
      <c r="B173" s="67">
        <v>44676</v>
      </c>
      <c r="C173" s="17" t="s">
        <v>87</v>
      </c>
      <c r="D173" s="17" t="s">
        <v>71</v>
      </c>
      <c r="E173" s="17" t="s">
        <v>162</v>
      </c>
      <c r="F173" s="17" t="s">
        <v>67</v>
      </c>
      <c r="G173" s="17" t="s">
        <v>77</v>
      </c>
      <c r="H173" s="46">
        <v>15</v>
      </c>
      <c r="I173" s="46">
        <v>15</v>
      </c>
    </row>
    <row r="174" spans="2:9" ht="19" x14ac:dyDescent="0.25">
      <c r="B174" s="67">
        <v>44677</v>
      </c>
      <c r="C174" s="17" t="s">
        <v>85</v>
      </c>
      <c r="D174" s="17" t="s">
        <v>149</v>
      </c>
      <c r="E174" s="17" t="s">
        <v>162</v>
      </c>
      <c r="F174" s="17" t="s">
        <v>67</v>
      </c>
      <c r="G174" s="17" t="s">
        <v>79</v>
      </c>
      <c r="H174" s="46">
        <v>5</v>
      </c>
      <c r="I174" s="46">
        <v>17</v>
      </c>
    </row>
    <row r="175" spans="2:9" ht="19" x14ac:dyDescent="0.25">
      <c r="B175" s="67">
        <v>44682</v>
      </c>
      <c r="C175" s="17" t="s">
        <v>86</v>
      </c>
      <c r="D175" s="17" t="s">
        <v>64</v>
      </c>
      <c r="E175" s="17" t="s">
        <v>164</v>
      </c>
      <c r="F175" s="17" t="s">
        <v>65</v>
      </c>
      <c r="G175" s="17" t="s">
        <v>73</v>
      </c>
      <c r="H175" s="46">
        <v>5</v>
      </c>
      <c r="I175" s="46">
        <v>10</v>
      </c>
    </row>
    <row r="176" spans="2:9" ht="19" x14ac:dyDescent="0.25">
      <c r="B176" s="67">
        <v>44687</v>
      </c>
      <c r="C176" s="17" t="s">
        <v>89</v>
      </c>
      <c r="D176" s="17" t="s">
        <v>60</v>
      </c>
      <c r="E176" s="17" t="s">
        <v>161</v>
      </c>
      <c r="F176" s="17" t="s">
        <v>63</v>
      </c>
      <c r="G176" s="17" t="s">
        <v>76</v>
      </c>
      <c r="H176" s="46">
        <v>5</v>
      </c>
      <c r="I176" s="46">
        <v>12</v>
      </c>
    </row>
    <row r="177" spans="2:9" ht="19" x14ac:dyDescent="0.25">
      <c r="B177" s="67">
        <v>44692</v>
      </c>
      <c r="C177" s="17" t="s">
        <v>85</v>
      </c>
      <c r="D177" s="17" t="s">
        <v>68</v>
      </c>
      <c r="E177" s="17" t="s">
        <v>162</v>
      </c>
      <c r="F177" s="17" t="s">
        <v>67</v>
      </c>
      <c r="G177" s="17" t="s">
        <v>76</v>
      </c>
      <c r="H177" s="46">
        <v>25</v>
      </c>
      <c r="I177" s="46">
        <v>18</v>
      </c>
    </row>
    <row r="178" spans="2:9" ht="19" x14ac:dyDescent="0.25">
      <c r="B178" s="67">
        <v>44695</v>
      </c>
      <c r="C178" s="17" t="s">
        <v>87</v>
      </c>
      <c r="D178" s="17" t="s">
        <v>60</v>
      </c>
      <c r="E178" s="17" t="s">
        <v>161</v>
      </c>
      <c r="F178" s="17" t="s">
        <v>63</v>
      </c>
      <c r="G178" s="17" t="s">
        <v>74</v>
      </c>
      <c r="H178" s="46">
        <v>5</v>
      </c>
      <c r="I178" s="46">
        <v>15</v>
      </c>
    </row>
    <row r="179" spans="2:9" ht="19" x14ac:dyDescent="0.25">
      <c r="B179" s="67">
        <v>44697</v>
      </c>
      <c r="C179" s="17" t="s">
        <v>84</v>
      </c>
      <c r="D179" s="17" t="s">
        <v>69</v>
      </c>
      <c r="E179" s="17" t="s">
        <v>162</v>
      </c>
      <c r="F179" s="17" t="s">
        <v>67</v>
      </c>
      <c r="G179" s="17" t="s">
        <v>78</v>
      </c>
      <c r="H179" s="46">
        <v>25</v>
      </c>
      <c r="I179" s="46">
        <v>10</v>
      </c>
    </row>
    <row r="180" spans="2:9" ht="19" x14ac:dyDescent="0.25">
      <c r="B180" s="67">
        <v>44701</v>
      </c>
      <c r="C180" s="17" t="s">
        <v>82</v>
      </c>
      <c r="D180" s="17" t="s">
        <v>13</v>
      </c>
      <c r="E180" s="17" t="s">
        <v>28</v>
      </c>
      <c r="F180" s="17" t="s">
        <v>63</v>
      </c>
      <c r="G180" s="17" t="s">
        <v>80</v>
      </c>
      <c r="H180" s="46">
        <v>25</v>
      </c>
      <c r="I180" s="46">
        <v>6</v>
      </c>
    </row>
    <row r="181" spans="2:9" ht="19" x14ac:dyDescent="0.25">
      <c r="B181" s="67">
        <v>44707</v>
      </c>
      <c r="C181" s="17" t="s">
        <v>83</v>
      </c>
      <c r="D181" s="17" t="s">
        <v>68</v>
      </c>
      <c r="E181" s="17" t="s">
        <v>162</v>
      </c>
      <c r="F181" s="17" t="s">
        <v>67</v>
      </c>
      <c r="G181" s="17" t="s">
        <v>77</v>
      </c>
      <c r="H181" s="46">
        <v>5</v>
      </c>
      <c r="I181" s="46">
        <v>14</v>
      </c>
    </row>
    <row r="182" spans="2:9" ht="19" x14ac:dyDescent="0.25">
      <c r="B182" s="67">
        <v>44710</v>
      </c>
      <c r="C182" s="17" t="s">
        <v>89</v>
      </c>
      <c r="D182" s="17" t="s">
        <v>15</v>
      </c>
      <c r="E182" s="17" t="s">
        <v>161</v>
      </c>
      <c r="F182" s="17" t="s">
        <v>63</v>
      </c>
      <c r="G182" s="17" t="s">
        <v>80</v>
      </c>
      <c r="H182" s="46">
        <v>15</v>
      </c>
      <c r="I182" s="46">
        <v>18</v>
      </c>
    </row>
    <row r="183" spans="2:9" ht="19" x14ac:dyDescent="0.25">
      <c r="B183" s="67">
        <v>44714</v>
      </c>
      <c r="C183" s="17" t="s">
        <v>87</v>
      </c>
      <c r="D183" s="17" t="s">
        <v>71</v>
      </c>
      <c r="E183" s="17" t="s">
        <v>162</v>
      </c>
      <c r="F183" s="17" t="s">
        <v>67</v>
      </c>
      <c r="G183" s="17" t="s">
        <v>72</v>
      </c>
      <c r="H183" s="46">
        <v>10</v>
      </c>
      <c r="I183" s="46">
        <v>13</v>
      </c>
    </row>
    <row r="184" spans="2:9" ht="19" x14ac:dyDescent="0.25">
      <c r="B184" s="67">
        <v>44718</v>
      </c>
      <c r="C184" s="17" t="s">
        <v>89</v>
      </c>
      <c r="D184" s="17" t="s">
        <v>149</v>
      </c>
      <c r="E184" s="17" t="s">
        <v>162</v>
      </c>
      <c r="F184" s="17" t="s">
        <v>67</v>
      </c>
      <c r="G184" s="17" t="s">
        <v>80</v>
      </c>
      <c r="H184" s="46">
        <v>25</v>
      </c>
      <c r="I184" s="46">
        <v>14</v>
      </c>
    </row>
    <row r="185" spans="2:9" ht="19" x14ac:dyDescent="0.25">
      <c r="B185" s="67">
        <v>44720</v>
      </c>
      <c r="C185" s="17" t="s">
        <v>88</v>
      </c>
      <c r="D185" s="17" t="s">
        <v>16</v>
      </c>
      <c r="E185" s="17" t="s">
        <v>29</v>
      </c>
      <c r="F185" s="17" t="s">
        <v>63</v>
      </c>
      <c r="G185" s="17" t="s">
        <v>72</v>
      </c>
      <c r="H185" s="46">
        <v>15</v>
      </c>
      <c r="I185" s="46">
        <v>20</v>
      </c>
    </row>
    <row r="186" spans="2:9" ht="19" x14ac:dyDescent="0.25">
      <c r="B186" s="67">
        <v>44721</v>
      </c>
      <c r="C186" s="17" t="s">
        <v>88</v>
      </c>
      <c r="D186" s="17" t="s">
        <v>17</v>
      </c>
      <c r="E186" s="17" t="s">
        <v>27</v>
      </c>
      <c r="F186" s="17" t="s">
        <v>61</v>
      </c>
      <c r="G186" s="17" t="s">
        <v>77</v>
      </c>
      <c r="H186" s="46">
        <v>10</v>
      </c>
      <c r="I186" s="46">
        <v>10</v>
      </c>
    </row>
    <row r="187" spans="2:9" ht="19" x14ac:dyDescent="0.25">
      <c r="B187" s="67">
        <v>44723</v>
      </c>
      <c r="C187" s="17" t="s">
        <v>84</v>
      </c>
      <c r="D187" s="17" t="s">
        <v>60</v>
      </c>
      <c r="E187" s="17" t="s">
        <v>161</v>
      </c>
      <c r="F187" s="17" t="s">
        <v>63</v>
      </c>
      <c r="G187" s="17" t="s">
        <v>78</v>
      </c>
      <c r="H187" s="46">
        <v>20</v>
      </c>
      <c r="I187" s="46">
        <v>7</v>
      </c>
    </row>
    <row r="188" spans="2:9" ht="19" x14ac:dyDescent="0.25">
      <c r="B188" s="67">
        <v>44729</v>
      </c>
      <c r="C188" s="17" t="s">
        <v>85</v>
      </c>
      <c r="D188" s="17" t="s">
        <v>70</v>
      </c>
      <c r="E188" s="17" t="s">
        <v>162</v>
      </c>
      <c r="F188" s="17" t="s">
        <v>67</v>
      </c>
      <c r="G188" s="17" t="s">
        <v>72</v>
      </c>
      <c r="H188" s="46">
        <v>15</v>
      </c>
      <c r="I188" s="46">
        <v>8</v>
      </c>
    </row>
    <row r="189" spans="2:9" ht="19" x14ac:dyDescent="0.25">
      <c r="B189" s="67">
        <v>44730</v>
      </c>
      <c r="C189" s="17" t="s">
        <v>85</v>
      </c>
      <c r="D189" s="17" t="s">
        <v>17</v>
      </c>
      <c r="E189" s="17" t="s">
        <v>27</v>
      </c>
      <c r="F189" s="17" t="s">
        <v>61</v>
      </c>
      <c r="G189" s="17" t="s">
        <v>81</v>
      </c>
      <c r="H189" s="46">
        <v>5</v>
      </c>
      <c r="I189" s="46">
        <v>12</v>
      </c>
    </row>
    <row r="190" spans="2:9" ht="19" x14ac:dyDescent="0.25">
      <c r="B190" s="67">
        <v>44735</v>
      </c>
      <c r="C190" s="17" t="s">
        <v>86</v>
      </c>
      <c r="D190" s="17" t="s">
        <v>60</v>
      </c>
      <c r="E190" s="17" t="s">
        <v>161</v>
      </c>
      <c r="F190" s="17" t="s">
        <v>63</v>
      </c>
      <c r="G190" s="17" t="s">
        <v>74</v>
      </c>
      <c r="H190" s="46">
        <v>30</v>
      </c>
      <c r="I190" s="46">
        <v>7</v>
      </c>
    </row>
    <row r="191" spans="2:9" ht="19" x14ac:dyDescent="0.25">
      <c r="B191" s="67">
        <v>44737</v>
      </c>
      <c r="C191" s="17" t="s">
        <v>85</v>
      </c>
      <c r="D191" s="17" t="s">
        <v>64</v>
      </c>
      <c r="E191" s="17" t="s">
        <v>164</v>
      </c>
      <c r="F191" s="17" t="s">
        <v>65</v>
      </c>
      <c r="G191" s="17" t="s">
        <v>78</v>
      </c>
      <c r="H191" s="46">
        <v>25</v>
      </c>
      <c r="I191" s="46">
        <v>15</v>
      </c>
    </row>
    <row r="192" spans="2:9" ht="19" x14ac:dyDescent="0.25">
      <c r="B192" s="67">
        <v>44739</v>
      </c>
      <c r="C192" s="17" t="s">
        <v>85</v>
      </c>
      <c r="D192" s="17" t="s">
        <v>13</v>
      </c>
      <c r="E192" s="17" t="s">
        <v>28</v>
      </c>
      <c r="F192" s="17" t="s">
        <v>63</v>
      </c>
      <c r="G192" s="17" t="s">
        <v>73</v>
      </c>
      <c r="H192" s="46">
        <v>15</v>
      </c>
      <c r="I192" s="46">
        <v>18</v>
      </c>
    </row>
    <row r="193" spans="2:9" ht="19" x14ac:dyDescent="0.25">
      <c r="B193" s="67">
        <v>44740</v>
      </c>
      <c r="C193" s="17" t="s">
        <v>84</v>
      </c>
      <c r="D193" s="17" t="s">
        <v>68</v>
      </c>
      <c r="E193" s="17" t="s">
        <v>162</v>
      </c>
      <c r="F193" s="17" t="s">
        <v>67</v>
      </c>
      <c r="G193" s="17" t="s">
        <v>81</v>
      </c>
      <c r="H193" s="46">
        <v>25</v>
      </c>
      <c r="I193" s="46">
        <v>20</v>
      </c>
    </row>
    <row r="194" spans="2:9" ht="19" x14ac:dyDescent="0.25">
      <c r="B194" s="67">
        <v>44742</v>
      </c>
      <c r="C194" s="17" t="s">
        <v>85</v>
      </c>
      <c r="D194" s="17" t="s">
        <v>17</v>
      </c>
      <c r="E194" s="17" t="s">
        <v>27</v>
      </c>
      <c r="F194" s="17" t="s">
        <v>61</v>
      </c>
      <c r="G194" s="17" t="s">
        <v>75</v>
      </c>
      <c r="H194" s="46">
        <v>20</v>
      </c>
      <c r="I194" s="46">
        <v>15</v>
      </c>
    </row>
    <row r="195" spans="2:9" ht="19" x14ac:dyDescent="0.25">
      <c r="B195" s="67">
        <v>44742</v>
      </c>
      <c r="C195" s="17" t="s">
        <v>87</v>
      </c>
      <c r="D195" s="17" t="s">
        <v>13</v>
      </c>
      <c r="E195" s="17" t="s">
        <v>28</v>
      </c>
      <c r="F195" s="17" t="s">
        <v>63</v>
      </c>
      <c r="G195" s="17" t="s">
        <v>78</v>
      </c>
      <c r="H195" s="46">
        <v>20</v>
      </c>
      <c r="I195" s="46">
        <v>8</v>
      </c>
    </row>
    <row r="196" spans="2:9" ht="19" x14ac:dyDescent="0.25">
      <c r="B196" s="67">
        <v>44745</v>
      </c>
      <c r="C196" s="17" t="s">
        <v>83</v>
      </c>
      <c r="D196" s="17" t="s">
        <v>59</v>
      </c>
      <c r="E196" s="17" t="s">
        <v>30</v>
      </c>
      <c r="F196" s="17" t="s">
        <v>62</v>
      </c>
      <c r="G196" s="17" t="s">
        <v>76</v>
      </c>
      <c r="H196" s="46">
        <v>25</v>
      </c>
      <c r="I196" s="46">
        <v>7</v>
      </c>
    </row>
    <row r="197" spans="2:9" ht="19" x14ac:dyDescent="0.25">
      <c r="B197" s="67">
        <v>44749</v>
      </c>
      <c r="C197" s="17" t="s">
        <v>87</v>
      </c>
      <c r="D197" s="17" t="s">
        <v>13</v>
      </c>
      <c r="E197" s="17" t="s">
        <v>28</v>
      </c>
      <c r="F197" s="17" t="s">
        <v>63</v>
      </c>
      <c r="G197" s="17" t="s">
        <v>81</v>
      </c>
      <c r="H197" s="46">
        <v>15</v>
      </c>
      <c r="I197" s="46">
        <v>19</v>
      </c>
    </row>
    <row r="198" spans="2:9" ht="19" x14ac:dyDescent="0.25">
      <c r="B198" s="67">
        <v>44750</v>
      </c>
      <c r="C198" s="17" t="s">
        <v>83</v>
      </c>
      <c r="D198" s="17" t="s">
        <v>13</v>
      </c>
      <c r="E198" s="17" t="s">
        <v>28</v>
      </c>
      <c r="F198" s="17" t="s">
        <v>63</v>
      </c>
      <c r="G198" s="17" t="s">
        <v>76</v>
      </c>
      <c r="H198" s="46">
        <v>10</v>
      </c>
      <c r="I198" s="46">
        <v>9</v>
      </c>
    </row>
    <row r="199" spans="2:9" ht="19" x14ac:dyDescent="0.25">
      <c r="B199" s="67">
        <v>44755</v>
      </c>
      <c r="C199" s="17" t="s">
        <v>85</v>
      </c>
      <c r="D199" s="17" t="s">
        <v>71</v>
      </c>
      <c r="E199" s="17" t="s">
        <v>162</v>
      </c>
      <c r="F199" s="17" t="s">
        <v>67</v>
      </c>
      <c r="G199" s="17" t="s">
        <v>76</v>
      </c>
      <c r="H199" s="46">
        <v>15</v>
      </c>
      <c r="I199" s="46">
        <v>16</v>
      </c>
    </row>
    <row r="200" spans="2:9" ht="19" x14ac:dyDescent="0.25">
      <c r="B200" s="67">
        <v>44756</v>
      </c>
      <c r="C200" s="17" t="s">
        <v>88</v>
      </c>
      <c r="D200" s="17" t="s">
        <v>149</v>
      </c>
      <c r="E200" s="17" t="s">
        <v>162</v>
      </c>
      <c r="F200" s="17" t="s">
        <v>67</v>
      </c>
      <c r="G200" s="17" t="s">
        <v>75</v>
      </c>
      <c r="H200" s="46">
        <v>20</v>
      </c>
      <c r="I200" s="46">
        <v>16</v>
      </c>
    </row>
    <row r="201" spans="2:9" ht="19" x14ac:dyDescent="0.25">
      <c r="B201" s="67">
        <v>44759</v>
      </c>
      <c r="C201" s="17" t="s">
        <v>88</v>
      </c>
      <c r="D201" s="17" t="s">
        <v>17</v>
      </c>
      <c r="E201" s="17" t="s">
        <v>27</v>
      </c>
      <c r="F201" s="17" t="s">
        <v>61</v>
      </c>
      <c r="G201" s="17" t="s">
        <v>74</v>
      </c>
      <c r="H201" s="46">
        <v>20</v>
      </c>
      <c r="I201" s="46">
        <v>17</v>
      </c>
    </row>
    <row r="202" spans="2:9" ht="19" x14ac:dyDescent="0.25">
      <c r="B202" s="67">
        <v>44760</v>
      </c>
      <c r="C202" s="17" t="s">
        <v>87</v>
      </c>
      <c r="D202" s="17" t="s">
        <v>17</v>
      </c>
      <c r="E202" s="17" t="s">
        <v>27</v>
      </c>
      <c r="F202" s="17" t="s">
        <v>61</v>
      </c>
      <c r="G202" s="17" t="s">
        <v>81</v>
      </c>
      <c r="H202" s="46">
        <v>30</v>
      </c>
      <c r="I202" s="46">
        <v>20</v>
      </c>
    </row>
    <row r="203" spans="2:9" ht="19" x14ac:dyDescent="0.25">
      <c r="B203" s="67">
        <v>44760</v>
      </c>
      <c r="C203" s="17" t="s">
        <v>82</v>
      </c>
      <c r="D203" s="17" t="s">
        <v>15</v>
      </c>
      <c r="E203" s="17" t="s">
        <v>161</v>
      </c>
      <c r="F203" s="17" t="s">
        <v>63</v>
      </c>
      <c r="G203" s="17" t="s">
        <v>75</v>
      </c>
      <c r="H203" s="46">
        <v>20</v>
      </c>
      <c r="I203" s="46">
        <v>19</v>
      </c>
    </row>
    <row r="204" spans="2:9" ht="19" x14ac:dyDescent="0.25">
      <c r="B204" s="67">
        <v>44773</v>
      </c>
      <c r="C204" s="17" t="s">
        <v>84</v>
      </c>
      <c r="D204" s="17" t="s">
        <v>16</v>
      </c>
      <c r="E204" s="17" t="s">
        <v>29</v>
      </c>
      <c r="F204" s="17" t="s">
        <v>63</v>
      </c>
      <c r="G204" s="17" t="s">
        <v>75</v>
      </c>
      <c r="H204" s="46">
        <v>15</v>
      </c>
      <c r="I204" s="46">
        <v>4</v>
      </c>
    </row>
    <row r="205" spans="2:9" ht="19" x14ac:dyDescent="0.25">
      <c r="B205" s="67">
        <v>44775</v>
      </c>
      <c r="C205" s="17" t="s">
        <v>85</v>
      </c>
      <c r="D205" s="17" t="s">
        <v>59</v>
      </c>
      <c r="E205" s="17" t="s">
        <v>30</v>
      </c>
      <c r="F205" s="17" t="s">
        <v>62</v>
      </c>
      <c r="G205" s="17" t="s">
        <v>72</v>
      </c>
      <c r="H205" s="46">
        <v>20</v>
      </c>
      <c r="I205" s="46">
        <v>17</v>
      </c>
    </row>
    <row r="206" spans="2:9" ht="19" x14ac:dyDescent="0.25">
      <c r="B206" s="67">
        <v>44775</v>
      </c>
      <c r="C206" s="17" t="s">
        <v>86</v>
      </c>
      <c r="D206" s="17" t="s">
        <v>64</v>
      </c>
      <c r="E206" s="17" t="s">
        <v>164</v>
      </c>
      <c r="F206" s="17" t="s">
        <v>65</v>
      </c>
      <c r="G206" s="17" t="s">
        <v>74</v>
      </c>
      <c r="H206" s="46">
        <v>10</v>
      </c>
      <c r="I206" s="46">
        <v>16</v>
      </c>
    </row>
    <row r="207" spans="2:9" ht="19" x14ac:dyDescent="0.25">
      <c r="B207" s="67">
        <v>44779</v>
      </c>
      <c r="C207" s="17" t="s">
        <v>82</v>
      </c>
      <c r="D207" s="17" t="s">
        <v>64</v>
      </c>
      <c r="E207" s="17" t="s">
        <v>164</v>
      </c>
      <c r="F207" s="17" t="s">
        <v>65</v>
      </c>
      <c r="G207" s="17" t="s">
        <v>73</v>
      </c>
      <c r="H207" s="46">
        <v>5</v>
      </c>
      <c r="I207" s="46">
        <v>8</v>
      </c>
    </row>
    <row r="208" spans="2:9" ht="19" x14ac:dyDescent="0.25">
      <c r="B208" s="67">
        <v>44779</v>
      </c>
      <c r="C208" s="17" t="s">
        <v>83</v>
      </c>
      <c r="D208" s="17" t="s">
        <v>68</v>
      </c>
      <c r="E208" s="17" t="s">
        <v>162</v>
      </c>
      <c r="F208" s="17" t="s">
        <v>67</v>
      </c>
      <c r="G208" s="17" t="s">
        <v>78</v>
      </c>
      <c r="H208" s="46">
        <v>15</v>
      </c>
      <c r="I208" s="46">
        <v>8</v>
      </c>
    </row>
    <row r="209" spans="2:9" ht="19" x14ac:dyDescent="0.25">
      <c r="B209" s="67">
        <v>44788</v>
      </c>
      <c r="C209" s="17" t="s">
        <v>88</v>
      </c>
      <c r="D209" s="17" t="s">
        <v>59</v>
      </c>
      <c r="E209" s="17" t="s">
        <v>30</v>
      </c>
      <c r="F209" s="17" t="s">
        <v>62</v>
      </c>
      <c r="G209" s="17" t="s">
        <v>77</v>
      </c>
      <c r="H209" s="46">
        <v>25</v>
      </c>
      <c r="I209" s="46">
        <v>16</v>
      </c>
    </row>
    <row r="210" spans="2:9" ht="19" x14ac:dyDescent="0.25">
      <c r="B210" s="67">
        <v>44790</v>
      </c>
      <c r="C210" s="17" t="s">
        <v>87</v>
      </c>
      <c r="D210" s="17" t="s">
        <v>149</v>
      </c>
      <c r="E210" s="17" t="s">
        <v>162</v>
      </c>
      <c r="F210" s="17" t="s">
        <v>67</v>
      </c>
      <c r="G210" s="17" t="s">
        <v>76</v>
      </c>
      <c r="H210" s="46">
        <v>5</v>
      </c>
      <c r="I210" s="46">
        <v>2</v>
      </c>
    </row>
    <row r="211" spans="2:9" ht="19" x14ac:dyDescent="0.25">
      <c r="B211" s="67">
        <v>44794</v>
      </c>
      <c r="C211" s="17" t="s">
        <v>82</v>
      </c>
      <c r="D211" s="17" t="s">
        <v>15</v>
      </c>
      <c r="E211" s="17" t="s">
        <v>161</v>
      </c>
      <c r="F211" s="17" t="s">
        <v>63</v>
      </c>
      <c r="G211" s="17" t="s">
        <v>81</v>
      </c>
      <c r="H211" s="46">
        <v>25</v>
      </c>
      <c r="I211" s="46">
        <v>14</v>
      </c>
    </row>
    <row r="212" spans="2:9" ht="19" x14ac:dyDescent="0.25">
      <c r="B212" s="67">
        <v>44796</v>
      </c>
      <c r="C212" s="17" t="s">
        <v>89</v>
      </c>
      <c r="D212" s="17" t="s">
        <v>60</v>
      </c>
      <c r="E212" s="17" t="s">
        <v>161</v>
      </c>
      <c r="F212" s="17" t="s">
        <v>63</v>
      </c>
      <c r="G212" s="17" t="s">
        <v>77</v>
      </c>
      <c r="H212" s="46">
        <v>15</v>
      </c>
      <c r="I212" s="46">
        <v>2</v>
      </c>
    </row>
    <row r="213" spans="2:9" ht="19" x14ac:dyDescent="0.25">
      <c r="B213" s="67">
        <v>44799</v>
      </c>
      <c r="C213" s="17" t="s">
        <v>87</v>
      </c>
      <c r="D213" s="17" t="s">
        <v>70</v>
      </c>
      <c r="E213" s="17" t="s">
        <v>162</v>
      </c>
      <c r="F213" s="17" t="s">
        <v>67</v>
      </c>
      <c r="G213" s="17" t="s">
        <v>74</v>
      </c>
      <c r="H213" s="46">
        <v>5</v>
      </c>
      <c r="I213" s="46">
        <v>8</v>
      </c>
    </row>
    <row r="214" spans="2:9" ht="19" x14ac:dyDescent="0.25">
      <c r="B214" s="67">
        <v>44803</v>
      </c>
      <c r="C214" s="17" t="s">
        <v>85</v>
      </c>
      <c r="D214" s="17" t="s">
        <v>13</v>
      </c>
      <c r="E214" s="17" t="s">
        <v>28</v>
      </c>
      <c r="F214" s="17" t="s">
        <v>63</v>
      </c>
      <c r="G214" s="17" t="s">
        <v>79</v>
      </c>
      <c r="H214" s="46">
        <v>10</v>
      </c>
      <c r="I214" s="46">
        <v>18</v>
      </c>
    </row>
    <row r="215" spans="2:9" ht="19" x14ac:dyDescent="0.25">
      <c r="B215" s="67">
        <v>44804</v>
      </c>
      <c r="C215" s="17" t="s">
        <v>87</v>
      </c>
      <c r="D215" s="17" t="s">
        <v>64</v>
      </c>
      <c r="E215" s="17" t="s">
        <v>164</v>
      </c>
      <c r="F215" s="17" t="s">
        <v>65</v>
      </c>
      <c r="G215" s="17" t="s">
        <v>72</v>
      </c>
      <c r="H215" s="46">
        <v>20</v>
      </c>
      <c r="I215" s="46">
        <v>6</v>
      </c>
    </row>
    <row r="216" spans="2:9" ht="19" x14ac:dyDescent="0.25">
      <c r="B216" s="67">
        <v>44834</v>
      </c>
      <c r="C216" s="17" t="s">
        <v>85</v>
      </c>
      <c r="D216" s="17" t="s">
        <v>15</v>
      </c>
      <c r="E216" s="17" t="s">
        <v>161</v>
      </c>
      <c r="F216" s="17" t="s">
        <v>63</v>
      </c>
      <c r="G216" s="17" t="s">
        <v>76</v>
      </c>
      <c r="H216" s="46">
        <v>5</v>
      </c>
      <c r="I216" s="46">
        <v>14</v>
      </c>
    </row>
    <row r="217" spans="2:9" ht="19" x14ac:dyDescent="0.25">
      <c r="B217" s="67">
        <v>44835</v>
      </c>
      <c r="C217" s="17" t="s">
        <v>82</v>
      </c>
      <c r="D217" s="17" t="s">
        <v>43</v>
      </c>
      <c r="E217" s="17" t="s">
        <v>163</v>
      </c>
      <c r="F217" s="17" t="s">
        <v>63</v>
      </c>
      <c r="G217" s="17" t="s">
        <v>75</v>
      </c>
      <c r="H217" s="46">
        <v>10</v>
      </c>
      <c r="I217" s="46">
        <v>3</v>
      </c>
    </row>
    <row r="218" spans="2:9" ht="19" x14ac:dyDescent="0.25">
      <c r="B218" s="67">
        <v>44837</v>
      </c>
      <c r="C218" s="17" t="s">
        <v>88</v>
      </c>
      <c r="D218" s="17" t="s">
        <v>64</v>
      </c>
      <c r="E218" s="17" t="s">
        <v>164</v>
      </c>
      <c r="F218" s="17" t="s">
        <v>65</v>
      </c>
      <c r="G218" s="17" t="s">
        <v>72</v>
      </c>
      <c r="H218" s="46">
        <v>5</v>
      </c>
      <c r="I218" s="46">
        <v>17</v>
      </c>
    </row>
    <row r="219" spans="2:9" ht="19" x14ac:dyDescent="0.25">
      <c r="B219" s="67">
        <v>44838</v>
      </c>
      <c r="C219" s="17" t="s">
        <v>87</v>
      </c>
      <c r="D219" s="17" t="s">
        <v>69</v>
      </c>
      <c r="E219" s="17" t="s">
        <v>162</v>
      </c>
      <c r="F219" s="17" t="s">
        <v>67</v>
      </c>
      <c r="G219" s="17" t="s">
        <v>76</v>
      </c>
      <c r="H219" s="46">
        <v>15</v>
      </c>
      <c r="I219" s="46">
        <v>6</v>
      </c>
    </row>
    <row r="220" spans="2:9" ht="19" x14ac:dyDescent="0.25">
      <c r="B220" s="67">
        <v>44841</v>
      </c>
      <c r="C220" s="17" t="s">
        <v>84</v>
      </c>
      <c r="D220" s="17" t="s">
        <v>17</v>
      </c>
      <c r="E220" s="17" t="s">
        <v>27</v>
      </c>
      <c r="F220" s="17" t="s">
        <v>61</v>
      </c>
      <c r="G220" s="17" t="s">
        <v>75</v>
      </c>
      <c r="H220" s="46">
        <v>15</v>
      </c>
      <c r="I220" s="46">
        <v>18</v>
      </c>
    </row>
    <row r="221" spans="2:9" ht="19" x14ac:dyDescent="0.25">
      <c r="B221" s="67">
        <v>44842</v>
      </c>
      <c r="C221" s="17" t="s">
        <v>86</v>
      </c>
      <c r="D221" s="17" t="s">
        <v>69</v>
      </c>
      <c r="E221" s="17" t="s">
        <v>162</v>
      </c>
      <c r="F221" s="17" t="s">
        <v>67</v>
      </c>
      <c r="G221" s="17" t="s">
        <v>78</v>
      </c>
      <c r="H221" s="46">
        <v>15</v>
      </c>
      <c r="I221" s="46">
        <v>2</v>
      </c>
    </row>
    <row r="222" spans="2:9" ht="19" x14ac:dyDescent="0.25">
      <c r="B222" s="67">
        <v>44842</v>
      </c>
      <c r="C222" s="17" t="s">
        <v>83</v>
      </c>
      <c r="D222" s="17" t="s">
        <v>149</v>
      </c>
      <c r="E222" s="17" t="s">
        <v>162</v>
      </c>
      <c r="F222" s="17" t="s">
        <v>67</v>
      </c>
      <c r="G222" s="17" t="s">
        <v>77</v>
      </c>
      <c r="H222" s="46">
        <v>15</v>
      </c>
      <c r="I222" s="46">
        <v>20</v>
      </c>
    </row>
    <row r="223" spans="2:9" ht="19" x14ac:dyDescent="0.25">
      <c r="B223" s="67">
        <v>44844</v>
      </c>
      <c r="C223" s="17" t="s">
        <v>85</v>
      </c>
      <c r="D223" s="17" t="s">
        <v>71</v>
      </c>
      <c r="E223" s="17" t="s">
        <v>162</v>
      </c>
      <c r="F223" s="17" t="s">
        <v>67</v>
      </c>
      <c r="G223" s="17" t="s">
        <v>76</v>
      </c>
      <c r="H223" s="46">
        <v>20</v>
      </c>
      <c r="I223" s="46">
        <v>13</v>
      </c>
    </row>
    <row r="224" spans="2:9" ht="19" x14ac:dyDescent="0.25">
      <c r="B224" s="67">
        <v>44845</v>
      </c>
      <c r="C224" s="17" t="s">
        <v>89</v>
      </c>
      <c r="D224" s="17" t="s">
        <v>15</v>
      </c>
      <c r="E224" s="17" t="s">
        <v>161</v>
      </c>
      <c r="F224" s="17" t="s">
        <v>63</v>
      </c>
      <c r="G224" s="17" t="s">
        <v>75</v>
      </c>
      <c r="H224" s="46">
        <v>25</v>
      </c>
      <c r="I224" s="46">
        <v>19</v>
      </c>
    </row>
    <row r="225" spans="2:9" ht="19" x14ac:dyDescent="0.25">
      <c r="B225" s="67">
        <v>44845</v>
      </c>
      <c r="C225" s="17" t="s">
        <v>85</v>
      </c>
      <c r="D225" s="17" t="s">
        <v>68</v>
      </c>
      <c r="E225" s="17" t="s">
        <v>162</v>
      </c>
      <c r="F225" s="17" t="s">
        <v>67</v>
      </c>
      <c r="G225" s="17" t="s">
        <v>79</v>
      </c>
      <c r="H225" s="46">
        <v>15</v>
      </c>
      <c r="I225" s="46">
        <v>6</v>
      </c>
    </row>
    <row r="226" spans="2:9" ht="19" x14ac:dyDescent="0.25">
      <c r="B226" s="67">
        <v>44852</v>
      </c>
      <c r="C226" s="17" t="s">
        <v>89</v>
      </c>
      <c r="D226" s="17" t="s">
        <v>59</v>
      </c>
      <c r="E226" s="17" t="s">
        <v>30</v>
      </c>
      <c r="F226" s="17" t="s">
        <v>62</v>
      </c>
      <c r="G226" s="17" t="s">
        <v>79</v>
      </c>
      <c r="H226" s="46">
        <v>10</v>
      </c>
      <c r="I226" s="46">
        <v>6</v>
      </c>
    </row>
    <row r="227" spans="2:9" ht="19" x14ac:dyDescent="0.25">
      <c r="B227" s="67">
        <v>44854</v>
      </c>
      <c r="C227" s="17" t="s">
        <v>83</v>
      </c>
      <c r="D227" s="17" t="s">
        <v>15</v>
      </c>
      <c r="E227" s="17" t="s">
        <v>161</v>
      </c>
      <c r="F227" s="17" t="s">
        <v>63</v>
      </c>
      <c r="G227" s="17" t="s">
        <v>72</v>
      </c>
      <c r="H227" s="46">
        <v>25</v>
      </c>
      <c r="I227" s="46">
        <v>7</v>
      </c>
    </row>
    <row r="228" spans="2:9" ht="19" x14ac:dyDescent="0.25">
      <c r="B228" s="67">
        <v>44856</v>
      </c>
      <c r="C228" s="17" t="s">
        <v>87</v>
      </c>
      <c r="D228" s="17" t="s">
        <v>64</v>
      </c>
      <c r="E228" s="17" t="s">
        <v>164</v>
      </c>
      <c r="F228" s="17" t="s">
        <v>65</v>
      </c>
      <c r="G228" s="17" t="s">
        <v>81</v>
      </c>
      <c r="H228" s="46">
        <v>10</v>
      </c>
      <c r="I228" s="46">
        <v>17</v>
      </c>
    </row>
    <row r="229" spans="2:9" ht="19" x14ac:dyDescent="0.25">
      <c r="B229" s="67">
        <v>44859</v>
      </c>
      <c r="C229" s="17" t="s">
        <v>84</v>
      </c>
      <c r="D229" s="17" t="s">
        <v>17</v>
      </c>
      <c r="E229" s="17" t="s">
        <v>27</v>
      </c>
      <c r="F229" s="17" t="s">
        <v>61</v>
      </c>
      <c r="G229" s="17" t="s">
        <v>76</v>
      </c>
      <c r="H229" s="46">
        <v>0</v>
      </c>
      <c r="I229" s="46">
        <v>3</v>
      </c>
    </row>
    <row r="230" spans="2:9" ht="19" x14ac:dyDescent="0.25">
      <c r="B230" s="67">
        <v>44866</v>
      </c>
      <c r="C230" s="17" t="s">
        <v>82</v>
      </c>
      <c r="D230" s="17" t="s">
        <v>69</v>
      </c>
      <c r="E230" s="17" t="s">
        <v>162</v>
      </c>
      <c r="F230" s="17" t="s">
        <v>67</v>
      </c>
      <c r="G230" s="17" t="s">
        <v>73</v>
      </c>
      <c r="H230" s="46">
        <v>30</v>
      </c>
      <c r="I230" s="46">
        <v>4</v>
      </c>
    </row>
    <row r="231" spans="2:9" ht="19" x14ac:dyDescent="0.25">
      <c r="B231" s="67">
        <v>44866</v>
      </c>
      <c r="C231" s="17" t="s">
        <v>84</v>
      </c>
      <c r="D231" s="17" t="s">
        <v>16</v>
      </c>
      <c r="E231" s="17" t="s">
        <v>29</v>
      </c>
      <c r="F231" s="17" t="s">
        <v>63</v>
      </c>
      <c r="G231" s="17" t="s">
        <v>76</v>
      </c>
      <c r="H231" s="46">
        <v>15</v>
      </c>
      <c r="I231" s="46">
        <v>6</v>
      </c>
    </row>
    <row r="232" spans="2:9" ht="19" x14ac:dyDescent="0.25">
      <c r="B232" s="67">
        <v>44869</v>
      </c>
      <c r="C232" s="17" t="s">
        <v>82</v>
      </c>
      <c r="D232" s="17" t="s">
        <v>17</v>
      </c>
      <c r="E232" s="17" t="s">
        <v>27</v>
      </c>
      <c r="F232" s="17" t="s">
        <v>61</v>
      </c>
      <c r="G232" s="17" t="s">
        <v>73</v>
      </c>
      <c r="H232" s="46">
        <v>5</v>
      </c>
      <c r="I232" s="46">
        <v>4</v>
      </c>
    </row>
    <row r="233" spans="2:9" ht="19" x14ac:dyDescent="0.25">
      <c r="B233" s="67">
        <v>44869</v>
      </c>
      <c r="C233" s="17" t="s">
        <v>88</v>
      </c>
      <c r="D233" s="17" t="s">
        <v>149</v>
      </c>
      <c r="E233" s="17" t="s">
        <v>162</v>
      </c>
      <c r="F233" s="17" t="s">
        <v>67</v>
      </c>
      <c r="G233" s="17" t="s">
        <v>75</v>
      </c>
      <c r="H233" s="46">
        <v>10</v>
      </c>
      <c r="I233" s="46">
        <v>14</v>
      </c>
    </row>
    <row r="234" spans="2:9" ht="19" x14ac:dyDescent="0.25">
      <c r="B234" s="67">
        <v>44870</v>
      </c>
      <c r="C234" s="17" t="s">
        <v>85</v>
      </c>
      <c r="D234" s="17" t="s">
        <v>60</v>
      </c>
      <c r="E234" s="17" t="s">
        <v>161</v>
      </c>
      <c r="F234" s="17" t="s">
        <v>63</v>
      </c>
      <c r="G234" s="17" t="s">
        <v>76</v>
      </c>
      <c r="H234" s="46">
        <v>25</v>
      </c>
      <c r="I234" s="46">
        <v>10</v>
      </c>
    </row>
    <row r="235" spans="2:9" ht="19" x14ac:dyDescent="0.25">
      <c r="B235" s="67">
        <v>44870</v>
      </c>
      <c r="C235" s="17" t="s">
        <v>89</v>
      </c>
      <c r="D235" s="17" t="s">
        <v>68</v>
      </c>
      <c r="E235" s="17" t="s">
        <v>162</v>
      </c>
      <c r="F235" s="17" t="s">
        <v>67</v>
      </c>
      <c r="G235" s="17" t="s">
        <v>73</v>
      </c>
      <c r="H235" s="46">
        <v>15</v>
      </c>
      <c r="I235" s="46">
        <v>4</v>
      </c>
    </row>
    <row r="236" spans="2:9" ht="19" x14ac:dyDescent="0.25">
      <c r="B236" s="67">
        <v>44871</v>
      </c>
      <c r="C236" s="17" t="s">
        <v>89</v>
      </c>
      <c r="D236" s="17" t="s">
        <v>149</v>
      </c>
      <c r="E236" s="17" t="s">
        <v>162</v>
      </c>
      <c r="F236" s="17" t="s">
        <v>67</v>
      </c>
      <c r="G236" s="17" t="s">
        <v>72</v>
      </c>
      <c r="H236" s="46">
        <v>30</v>
      </c>
      <c r="I236" s="46">
        <v>14</v>
      </c>
    </row>
    <row r="237" spans="2:9" ht="19" x14ac:dyDescent="0.25">
      <c r="B237" s="67">
        <v>44876</v>
      </c>
      <c r="C237" s="17" t="s">
        <v>87</v>
      </c>
      <c r="D237" s="17" t="s">
        <v>148</v>
      </c>
      <c r="E237" s="17" t="s">
        <v>162</v>
      </c>
      <c r="F237" s="17" t="s">
        <v>67</v>
      </c>
      <c r="G237" s="17" t="s">
        <v>73</v>
      </c>
      <c r="H237" s="46">
        <v>15</v>
      </c>
      <c r="I237" s="46">
        <v>17</v>
      </c>
    </row>
    <row r="238" spans="2:9" ht="19" x14ac:dyDescent="0.25">
      <c r="B238" s="67">
        <v>44882</v>
      </c>
      <c r="C238" s="17" t="s">
        <v>86</v>
      </c>
      <c r="D238" s="17" t="s">
        <v>70</v>
      </c>
      <c r="E238" s="17" t="s">
        <v>162</v>
      </c>
      <c r="F238" s="17" t="s">
        <v>67</v>
      </c>
      <c r="G238" s="17" t="s">
        <v>75</v>
      </c>
      <c r="H238" s="46">
        <v>10</v>
      </c>
      <c r="I238" s="46">
        <v>6</v>
      </c>
    </row>
    <row r="239" spans="2:9" ht="19" x14ac:dyDescent="0.25">
      <c r="B239" s="67">
        <v>44884</v>
      </c>
      <c r="C239" s="17" t="s">
        <v>83</v>
      </c>
      <c r="D239" s="17" t="s">
        <v>17</v>
      </c>
      <c r="E239" s="17" t="s">
        <v>27</v>
      </c>
      <c r="F239" s="17" t="s">
        <v>61</v>
      </c>
      <c r="G239" s="17" t="s">
        <v>76</v>
      </c>
      <c r="H239" s="46">
        <v>30</v>
      </c>
      <c r="I239" s="46">
        <v>20</v>
      </c>
    </row>
    <row r="240" spans="2:9" ht="19" x14ac:dyDescent="0.25">
      <c r="B240" s="67">
        <v>44885</v>
      </c>
      <c r="C240" s="17" t="s">
        <v>83</v>
      </c>
      <c r="D240" s="17" t="s">
        <v>16</v>
      </c>
      <c r="E240" s="17" t="s">
        <v>29</v>
      </c>
      <c r="F240" s="17" t="s">
        <v>63</v>
      </c>
      <c r="G240" s="17" t="s">
        <v>75</v>
      </c>
      <c r="H240" s="46">
        <v>5</v>
      </c>
      <c r="I240" s="46">
        <v>19</v>
      </c>
    </row>
    <row r="241" spans="2:9" ht="19" x14ac:dyDescent="0.25">
      <c r="B241" s="67">
        <v>44887</v>
      </c>
      <c r="C241" s="17" t="s">
        <v>83</v>
      </c>
      <c r="D241" s="17" t="s">
        <v>68</v>
      </c>
      <c r="E241" s="17" t="s">
        <v>162</v>
      </c>
      <c r="F241" s="17" t="s">
        <v>67</v>
      </c>
      <c r="G241" s="17" t="s">
        <v>77</v>
      </c>
      <c r="H241" s="46">
        <v>5</v>
      </c>
      <c r="I241" s="46">
        <v>11</v>
      </c>
    </row>
    <row r="242" spans="2:9" ht="19" x14ac:dyDescent="0.25">
      <c r="B242" s="67">
        <v>44889</v>
      </c>
      <c r="C242" s="17" t="s">
        <v>86</v>
      </c>
      <c r="D242" s="17" t="s">
        <v>15</v>
      </c>
      <c r="E242" s="17" t="s">
        <v>161</v>
      </c>
      <c r="F242" s="17" t="s">
        <v>63</v>
      </c>
      <c r="G242" s="17" t="s">
        <v>81</v>
      </c>
      <c r="H242" s="46">
        <v>5</v>
      </c>
      <c r="I242" s="46">
        <v>13</v>
      </c>
    </row>
    <row r="243" spans="2:9" ht="19" x14ac:dyDescent="0.25">
      <c r="B243" s="67">
        <v>44892</v>
      </c>
      <c r="C243" s="17" t="s">
        <v>84</v>
      </c>
      <c r="D243" s="17" t="s">
        <v>60</v>
      </c>
      <c r="E243" s="17" t="s">
        <v>161</v>
      </c>
      <c r="F243" s="17" t="s">
        <v>63</v>
      </c>
      <c r="G243" s="17" t="s">
        <v>81</v>
      </c>
      <c r="H243" s="46">
        <v>15</v>
      </c>
      <c r="I243" s="46">
        <v>9</v>
      </c>
    </row>
    <row r="244" spans="2:9" ht="19" x14ac:dyDescent="0.25">
      <c r="B244" s="67">
        <v>44908</v>
      </c>
      <c r="C244" s="17" t="s">
        <v>86</v>
      </c>
      <c r="D244" s="17" t="s">
        <v>16</v>
      </c>
      <c r="E244" s="17" t="s">
        <v>29</v>
      </c>
      <c r="F244" s="17" t="s">
        <v>63</v>
      </c>
      <c r="G244" s="17" t="s">
        <v>74</v>
      </c>
      <c r="H244" s="46">
        <v>15</v>
      </c>
      <c r="I244" s="46">
        <v>7</v>
      </c>
    </row>
    <row r="245" spans="2:9" ht="19" x14ac:dyDescent="0.25">
      <c r="B245" s="67">
        <v>44914</v>
      </c>
      <c r="C245" s="17" t="s">
        <v>82</v>
      </c>
      <c r="D245" s="17" t="s">
        <v>71</v>
      </c>
      <c r="E245" s="17" t="s">
        <v>162</v>
      </c>
      <c r="F245" s="17" t="s">
        <v>67</v>
      </c>
      <c r="G245" s="17" t="s">
        <v>79</v>
      </c>
      <c r="H245" s="46">
        <v>20</v>
      </c>
      <c r="I245" s="46">
        <v>11</v>
      </c>
    </row>
    <row r="246" spans="2:9" ht="19" x14ac:dyDescent="0.25">
      <c r="B246" s="67">
        <v>44915</v>
      </c>
      <c r="C246" s="17" t="s">
        <v>88</v>
      </c>
      <c r="D246" s="17" t="s">
        <v>17</v>
      </c>
      <c r="E246" s="17" t="s">
        <v>27</v>
      </c>
      <c r="F246" s="17" t="s">
        <v>61</v>
      </c>
      <c r="G246" s="17" t="s">
        <v>73</v>
      </c>
      <c r="H246" s="46">
        <v>20</v>
      </c>
      <c r="I246" s="46">
        <v>15</v>
      </c>
    </row>
    <row r="247" spans="2:9" ht="19" x14ac:dyDescent="0.25">
      <c r="B247" s="67">
        <v>44916</v>
      </c>
      <c r="C247" s="17" t="s">
        <v>89</v>
      </c>
      <c r="D247" s="17" t="s">
        <v>13</v>
      </c>
      <c r="E247" s="17" t="s">
        <v>28</v>
      </c>
      <c r="F247" s="17" t="s">
        <v>63</v>
      </c>
      <c r="G247" s="17" t="s">
        <v>73</v>
      </c>
      <c r="H247" s="46">
        <v>15</v>
      </c>
      <c r="I247" s="46">
        <v>8</v>
      </c>
    </row>
    <row r="248" spans="2:9" ht="19" x14ac:dyDescent="0.25">
      <c r="B248" s="67">
        <v>44919</v>
      </c>
      <c r="C248" s="17" t="s">
        <v>86</v>
      </c>
      <c r="D248" s="17" t="s">
        <v>59</v>
      </c>
      <c r="E248" s="17" t="s">
        <v>30</v>
      </c>
      <c r="F248" s="17" t="s">
        <v>62</v>
      </c>
      <c r="G248" s="17" t="s">
        <v>81</v>
      </c>
      <c r="H248" s="46">
        <v>5</v>
      </c>
      <c r="I248" s="46">
        <v>15</v>
      </c>
    </row>
    <row r="249" spans="2:9" ht="19" x14ac:dyDescent="0.25">
      <c r="B249" s="67">
        <v>44919</v>
      </c>
      <c r="C249" s="17" t="s">
        <v>82</v>
      </c>
      <c r="D249" s="17" t="s">
        <v>17</v>
      </c>
      <c r="E249" s="17" t="s">
        <v>27</v>
      </c>
      <c r="F249" s="17" t="s">
        <v>61</v>
      </c>
      <c r="G249" s="17" t="s">
        <v>79</v>
      </c>
      <c r="H249" s="46">
        <v>20</v>
      </c>
      <c r="I249" s="46">
        <v>20</v>
      </c>
    </row>
    <row r="250" spans="2:9" ht="19" x14ac:dyDescent="0.25">
      <c r="B250" s="67">
        <v>44919</v>
      </c>
      <c r="C250" s="17" t="s">
        <v>89</v>
      </c>
      <c r="D250" s="17" t="s">
        <v>15</v>
      </c>
      <c r="E250" s="17" t="s">
        <v>161</v>
      </c>
      <c r="F250" s="17" t="s">
        <v>63</v>
      </c>
      <c r="G250" s="17" t="s">
        <v>77</v>
      </c>
      <c r="H250" s="46">
        <v>20</v>
      </c>
      <c r="I250" s="46">
        <v>5</v>
      </c>
    </row>
    <row r="251" spans="2:9" ht="19" x14ac:dyDescent="0.25">
      <c r="B251" s="67">
        <v>44920</v>
      </c>
      <c r="C251" s="17" t="s">
        <v>82</v>
      </c>
      <c r="D251" s="17" t="s">
        <v>17</v>
      </c>
      <c r="E251" s="17" t="s">
        <v>27</v>
      </c>
      <c r="F251" s="17" t="s">
        <v>61</v>
      </c>
      <c r="G251" s="17" t="s">
        <v>75</v>
      </c>
      <c r="H251" s="46">
        <v>10</v>
      </c>
      <c r="I251" s="46">
        <v>19</v>
      </c>
    </row>
    <row r="252" spans="2:9" ht="19" x14ac:dyDescent="0.25">
      <c r="B252" s="67">
        <v>44922</v>
      </c>
      <c r="C252" s="17" t="s">
        <v>82</v>
      </c>
      <c r="D252" s="17" t="s">
        <v>17</v>
      </c>
      <c r="E252" s="17" t="s">
        <v>27</v>
      </c>
      <c r="F252" s="17" t="s">
        <v>61</v>
      </c>
      <c r="G252" s="17" t="s">
        <v>72</v>
      </c>
      <c r="H252" s="46">
        <v>10</v>
      </c>
      <c r="I252" s="46">
        <v>5</v>
      </c>
    </row>
    <row r="253" spans="2:9" ht="19" x14ac:dyDescent="0.25">
      <c r="B253" s="67">
        <v>44923</v>
      </c>
      <c r="C253" s="17" t="s">
        <v>89</v>
      </c>
      <c r="D253" s="17" t="s">
        <v>68</v>
      </c>
      <c r="E253" s="17" t="s">
        <v>162</v>
      </c>
      <c r="F253" s="17" t="s">
        <v>67</v>
      </c>
      <c r="G253" s="17" t="s">
        <v>79</v>
      </c>
      <c r="H253" s="46">
        <v>30</v>
      </c>
      <c r="I253" s="46">
        <v>10</v>
      </c>
    </row>
    <row r="254" spans="2:9" ht="19" x14ac:dyDescent="0.25">
      <c r="B254" s="67">
        <v>44931</v>
      </c>
      <c r="C254" s="17" t="s">
        <v>87</v>
      </c>
      <c r="D254" s="17" t="s">
        <v>70</v>
      </c>
      <c r="E254" s="17" t="s">
        <v>162</v>
      </c>
      <c r="F254" s="17" t="s">
        <v>67</v>
      </c>
      <c r="G254" s="17" t="s">
        <v>78</v>
      </c>
      <c r="H254" s="46">
        <v>20</v>
      </c>
      <c r="I254" s="46">
        <v>5</v>
      </c>
    </row>
    <row r="255" spans="2:9" ht="19" x14ac:dyDescent="0.25">
      <c r="B255" s="67">
        <v>44934</v>
      </c>
      <c r="C255" s="17" t="s">
        <v>85</v>
      </c>
      <c r="D255" s="17" t="s">
        <v>70</v>
      </c>
      <c r="E255" s="17" t="s">
        <v>162</v>
      </c>
      <c r="F255" s="17" t="s">
        <v>67</v>
      </c>
      <c r="G255" s="17" t="s">
        <v>81</v>
      </c>
      <c r="H255" s="46">
        <v>5</v>
      </c>
      <c r="I255" s="46">
        <v>15</v>
      </c>
    </row>
    <row r="256" spans="2:9" ht="19" x14ac:dyDescent="0.25">
      <c r="B256" s="67">
        <v>44938</v>
      </c>
      <c r="C256" s="17" t="s">
        <v>82</v>
      </c>
      <c r="D256" s="17" t="s">
        <v>13</v>
      </c>
      <c r="E256" s="17" t="s">
        <v>28</v>
      </c>
      <c r="F256" s="17" t="s">
        <v>63</v>
      </c>
      <c r="G256" s="17" t="s">
        <v>76</v>
      </c>
      <c r="H256" s="46">
        <v>30</v>
      </c>
      <c r="I256" s="46">
        <v>11</v>
      </c>
    </row>
    <row r="257" spans="2:9" ht="19" x14ac:dyDescent="0.25">
      <c r="B257" s="67">
        <v>44941</v>
      </c>
      <c r="C257" s="17" t="s">
        <v>86</v>
      </c>
      <c r="D257" s="17" t="s">
        <v>13</v>
      </c>
      <c r="E257" s="17" t="s">
        <v>28</v>
      </c>
      <c r="F257" s="17" t="s">
        <v>63</v>
      </c>
      <c r="G257" s="17" t="s">
        <v>79</v>
      </c>
      <c r="H257" s="46">
        <v>10</v>
      </c>
      <c r="I257" s="46">
        <v>8</v>
      </c>
    </row>
    <row r="258" spans="2:9" ht="19" x14ac:dyDescent="0.25">
      <c r="B258" s="67">
        <v>44944</v>
      </c>
      <c r="C258" s="17" t="s">
        <v>86</v>
      </c>
      <c r="D258" s="17" t="s">
        <v>13</v>
      </c>
      <c r="E258" s="17" t="s">
        <v>28</v>
      </c>
      <c r="F258" s="17" t="s">
        <v>63</v>
      </c>
      <c r="G258" s="17" t="s">
        <v>76</v>
      </c>
      <c r="H258" s="46">
        <v>10</v>
      </c>
      <c r="I258" s="46">
        <v>8</v>
      </c>
    </row>
    <row r="259" spans="2:9" ht="19" x14ac:dyDescent="0.25">
      <c r="B259" s="67">
        <v>44945</v>
      </c>
      <c r="C259" s="17" t="s">
        <v>87</v>
      </c>
      <c r="D259" s="17" t="s">
        <v>70</v>
      </c>
      <c r="E259" s="17" t="s">
        <v>162</v>
      </c>
      <c r="F259" s="17" t="s">
        <v>67</v>
      </c>
      <c r="G259" s="17" t="s">
        <v>78</v>
      </c>
      <c r="H259" s="46">
        <v>30</v>
      </c>
      <c r="I259" s="46">
        <v>20</v>
      </c>
    </row>
    <row r="260" spans="2:9" ht="19" x14ac:dyDescent="0.25">
      <c r="B260" s="67">
        <v>44945</v>
      </c>
      <c r="C260" s="17" t="s">
        <v>82</v>
      </c>
      <c r="D260" s="17" t="s">
        <v>15</v>
      </c>
      <c r="E260" s="17" t="s">
        <v>161</v>
      </c>
      <c r="F260" s="17" t="s">
        <v>63</v>
      </c>
      <c r="G260" s="17" t="s">
        <v>81</v>
      </c>
      <c r="H260" s="46">
        <v>20</v>
      </c>
      <c r="I260" s="46">
        <v>8</v>
      </c>
    </row>
    <row r="261" spans="2:9" ht="19" x14ac:dyDescent="0.25">
      <c r="B261" s="67">
        <v>44946</v>
      </c>
      <c r="C261" s="17" t="s">
        <v>84</v>
      </c>
      <c r="D261" s="17" t="s">
        <v>16</v>
      </c>
      <c r="E261" s="17" t="s">
        <v>29</v>
      </c>
      <c r="F261" s="17" t="s">
        <v>63</v>
      </c>
      <c r="G261" s="17" t="s">
        <v>80</v>
      </c>
      <c r="H261" s="46">
        <v>20</v>
      </c>
      <c r="I261" s="46">
        <v>11</v>
      </c>
    </row>
    <row r="262" spans="2:9" ht="19" x14ac:dyDescent="0.25">
      <c r="B262" s="67">
        <v>44948</v>
      </c>
      <c r="C262" s="17" t="s">
        <v>83</v>
      </c>
      <c r="D262" s="17" t="s">
        <v>13</v>
      </c>
      <c r="E262" s="17" t="s">
        <v>28</v>
      </c>
      <c r="F262" s="17" t="s">
        <v>63</v>
      </c>
      <c r="G262" s="17" t="s">
        <v>81</v>
      </c>
      <c r="H262" s="46">
        <v>30</v>
      </c>
      <c r="I262" s="46">
        <v>18</v>
      </c>
    </row>
    <row r="263" spans="2:9" ht="19" x14ac:dyDescent="0.25">
      <c r="B263" s="67">
        <v>44952</v>
      </c>
      <c r="C263" s="17" t="s">
        <v>84</v>
      </c>
      <c r="D263" s="17" t="s">
        <v>70</v>
      </c>
      <c r="E263" s="17" t="s">
        <v>162</v>
      </c>
      <c r="F263" s="17" t="s">
        <v>67</v>
      </c>
      <c r="G263" s="17" t="s">
        <v>75</v>
      </c>
      <c r="H263" s="46">
        <v>10</v>
      </c>
      <c r="I263" s="46">
        <v>19</v>
      </c>
    </row>
    <row r="264" spans="2:9" ht="19" x14ac:dyDescent="0.25">
      <c r="B264" s="67">
        <v>44952</v>
      </c>
      <c r="C264" s="17" t="s">
        <v>87</v>
      </c>
      <c r="D264" s="17" t="s">
        <v>17</v>
      </c>
      <c r="E264" s="17" t="s">
        <v>27</v>
      </c>
      <c r="F264" s="17" t="s">
        <v>61</v>
      </c>
      <c r="G264" s="17" t="s">
        <v>76</v>
      </c>
      <c r="H264" s="46">
        <v>20</v>
      </c>
      <c r="I264" s="46">
        <v>14</v>
      </c>
    </row>
    <row r="265" spans="2:9" ht="19" x14ac:dyDescent="0.25">
      <c r="B265" s="67">
        <v>44963</v>
      </c>
      <c r="C265" s="17" t="s">
        <v>85</v>
      </c>
      <c r="D265" s="17" t="s">
        <v>43</v>
      </c>
      <c r="E265" s="17" t="s">
        <v>163</v>
      </c>
      <c r="F265" s="17" t="s">
        <v>63</v>
      </c>
      <c r="G265" s="17" t="s">
        <v>80</v>
      </c>
      <c r="H265" s="46">
        <v>20</v>
      </c>
      <c r="I265" s="46">
        <v>6</v>
      </c>
    </row>
    <row r="266" spans="2:9" ht="19" x14ac:dyDescent="0.25">
      <c r="B266" s="67">
        <v>44967</v>
      </c>
      <c r="C266" s="17" t="s">
        <v>89</v>
      </c>
      <c r="D266" s="17" t="s">
        <v>17</v>
      </c>
      <c r="E266" s="17" t="s">
        <v>27</v>
      </c>
      <c r="F266" s="17" t="s">
        <v>61</v>
      </c>
      <c r="G266" s="17" t="s">
        <v>77</v>
      </c>
      <c r="H266" s="46">
        <v>0</v>
      </c>
      <c r="I266" s="46">
        <v>7</v>
      </c>
    </row>
    <row r="267" spans="2:9" ht="19" x14ac:dyDescent="0.25">
      <c r="B267" s="67">
        <v>44969</v>
      </c>
      <c r="C267" s="17" t="s">
        <v>89</v>
      </c>
      <c r="D267" s="17" t="s">
        <v>43</v>
      </c>
      <c r="E267" s="17" t="s">
        <v>163</v>
      </c>
      <c r="F267" s="17" t="s">
        <v>63</v>
      </c>
      <c r="G267" s="17" t="s">
        <v>76</v>
      </c>
      <c r="H267" s="46">
        <v>0</v>
      </c>
      <c r="I267" s="46">
        <v>17</v>
      </c>
    </row>
    <row r="268" spans="2:9" ht="19" x14ac:dyDescent="0.25">
      <c r="B268" s="67">
        <v>44988</v>
      </c>
      <c r="C268" s="17" t="s">
        <v>89</v>
      </c>
      <c r="D268" s="17" t="s">
        <v>69</v>
      </c>
      <c r="E268" s="17" t="s">
        <v>162</v>
      </c>
      <c r="F268" s="17" t="s">
        <v>67</v>
      </c>
      <c r="G268" s="17" t="s">
        <v>78</v>
      </c>
      <c r="H268" s="46">
        <v>30</v>
      </c>
      <c r="I268" s="46">
        <v>2</v>
      </c>
    </row>
    <row r="269" spans="2:9" ht="19" x14ac:dyDescent="0.25">
      <c r="B269" s="67">
        <v>44988</v>
      </c>
      <c r="C269" s="17" t="s">
        <v>85</v>
      </c>
      <c r="D269" s="17" t="s">
        <v>17</v>
      </c>
      <c r="E269" s="17" t="s">
        <v>27</v>
      </c>
      <c r="F269" s="17" t="s">
        <v>61</v>
      </c>
      <c r="G269" s="17" t="s">
        <v>77</v>
      </c>
      <c r="H269" s="46">
        <v>30</v>
      </c>
      <c r="I269" s="46">
        <v>18</v>
      </c>
    </row>
    <row r="270" spans="2:9" ht="19" x14ac:dyDescent="0.25">
      <c r="B270" s="67">
        <v>44990</v>
      </c>
      <c r="C270" s="17" t="s">
        <v>85</v>
      </c>
      <c r="D270" s="17" t="s">
        <v>64</v>
      </c>
      <c r="E270" s="17" t="s">
        <v>164</v>
      </c>
      <c r="F270" s="17" t="s">
        <v>65</v>
      </c>
      <c r="G270" s="17" t="s">
        <v>74</v>
      </c>
      <c r="H270" s="46">
        <v>5</v>
      </c>
      <c r="I270" s="46">
        <v>14</v>
      </c>
    </row>
    <row r="271" spans="2:9" ht="19" x14ac:dyDescent="0.25">
      <c r="B271" s="67">
        <v>44991</v>
      </c>
      <c r="C271" s="17" t="s">
        <v>82</v>
      </c>
      <c r="D271" s="17" t="s">
        <v>59</v>
      </c>
      <c r="E271" s="17" t="s">
        <v>30</v>
      </c>
      <c r="F271" s="17" t="s">
        <v>62</v>
      </c>
      <c r="G271" s="17" t="s">
        <v>81</v>
      </c>
      <c r="H271" s="46">
        <v>20</v>
      </c>
      <c r="I271" s="46">
        <v>16</v>
      </c>
    </row>
    <row r="272" spans="2:9" ht="19" x14ac:dyDescent="0.25">
      <c r="B272" s="67">
        <v>44995</v>
      </c>
      <c r="C272" s="17" t="s">
        <v>89</v>
      </c>
      <c r="D272" s="17" t="s">
        <v>13</v>
      </c>
      <c r="E272" s="17" t="s">
        <v>28</v>
      </c>
      <c r="F272" s="17" t="s">
        <v>63</v>
      </c>
      <c r="G272" s="17" t="s">
        <v>74</v>
      </c>
      <c r="H272" s="46">
        <v>5</v>
      </c>
      <c r="I272" s="46">
        <v>4</v>
      </c>
    </row>
    <row r="273" spans="2:9" ht="19" x14ac:dyDescent="0.25">
      <c r="B273" s="67">
        <v>44996</v>
      </c>
      <c r="C273" s="17" t="s">
        <v>83</v>
      </c>
      <c r="D273" s="17" t="s">
        <v>59</v>
      </c>
      <c r="E273" s="17" t="s">
        <v>30</v>
      </c>
      <c r="F273" s="17" t="s">
        <v>62</v>
      </c>
      <c r="G273" s="17" t="s">
        <v>73</v>
      </c>
      <c r="H273" s="46">
        <v>5</v>
      </c>
      <c r="I273" s="46">
        <v>9</v>
      </c>
    </row>
    <row r="274" spans="2:9" ht="19" x14ac:dyDescent="0.25">
      <c r="B274" s="67">
        <v>45007</v>
      </c>
      <c r="C274" s="17" t="s">
        <v>83</v>
      </c>
      <c r="D274" s="17" t="s">
        <v>59</v>
      </c>
      <c r="E274" s="17" t="s">
        <v>30</v>
      </c>
      <c r="F274" s="17" t="s">
        <v>62</v>
      </c>
      <c r="G274" s="17" t="s">
        <v>74</v>
      </c>
      <c r="H274" s="46">
        <v>25</v>
      </c>
      <c r="I274" s="46">
        <v>17</v>
      </c>
    </row>
    <row r="275" spans="2:9" ht="19" x14ac:dyDescent="0.25">
      <c r="B275" s="67">
        <v>45010</v>
      </c>
      <c r="C275" s="17" t="s">
        <v>88</v>
      </c>
      <c r="D275" s="17" t="s">
        <v>68</v>
      </c>
      <c r="E275" s="17" t="s">
        <v>162</v>
      </c>
      <c r="F275" s="17" t="s">
        <v>67</v>
      </c>
      <c r="G275" s="17" t="s">
        <v>81</v>
      </c>
      <c r="H275" s="46">
        <v>10</v>
      </c>
      <c r="I275" s="46">
        <v>6</v>
      </c>
    </row>
    <row r="276" spans="2:9" ht="19" x14ac:dyDescent="0.25">
      <c r="B276" s="67">
        <v>45012</v>
      </c>
      <c r="C276" s="17" t="s">
        <v>85</v>
      </c>
      <c r="D276" s="17" t="s">
        <v>16</v>
      </c>
      <c r="E276" s="17" t="s">
        <v>29</v>
      </c>
      <c r="F276" s="17" t="s">
        <v>63</v>
      </c>
      <c r="G276" s="17" t="s">
        <v>73</v>
      </c>
      <c r="H276" s="46">
        <v>20</v>
      </c>
      <c r="I276" s="46">
        <v>20</v>
      </c>
    </row>
    <row r="277" spans="2:9" ht="19" x14ac:dyDescent="0.25">
      <c r="B277" s="67">
        <v>45024</v>
      </c>
      <c r="C277" s="17" t="s">
        <v>85</v>
      </c>
      <c r="D277" s="17" t="s">
        <v>60</v>
      </c>
      <c r="E277" s="17" t="s">
        <v>161</v>
      </c>
      <c r="F277" s="17" t="s">
        <v>63</v>
      </c>
      <c r="G277" s="17" t="s">
        <v>80</v>
      </c>
      <c r="H277" s="46">
        <v>20</v>
      </c>
      <c r="I277" s="46">
        <v>13</v>
      </c>
    </row>
    <row r="278" spans="2:9" ht="19" x14ac:dyDescent="0.25">
      <c r="B278" s="67">
        <v>45027</v>
      </c>
      <c r="C278" s="17" t="s">
        <v>89</v>
      </c>
      <c r="D278" s="17" t="s">
        <v>69</v>
      </c>
      <c r="E278" s="17" t="s">
        <v>162</v>
      </c>
      <c r="F278" s="17" t="s">
        <v>67</v>
      </c>
      <c r="G278" s="17" t="s">
        <v>75</v>
      </c>
      <c r="H278" s="46">
        <v>30</v>
      </c>
      <c r="I278" s="46">
        <v>6</v>
      </c>
    </row>
    <row r="279" spans="2:9" ht="19" x14ac:dyDescent="0.25">
      <c r="B279" s="67">
        <v>45029</v>
      </c>
      <c r="C279" s="17" t="s">
        <v>82</v>
      </c>
      <c r="D279" s="17" t="s">
        <v>59</v>
      </c>
      <c r="E279" s="17" t="s">
        <v>30</v>
      </c>
      <c r="F279" s="17" t="s">
        <v>62</v>
      </c>
      <c r="G279" s="17" t="s">
        <v>74</v>
      </c>
      <c r="H279" s="46">
        <v>10</v>
      </c>
      <c r="I279" s="46">
        <v>12</v>
      </c>
    </row>
    <row r="280" spans="2:9" ht="19" x14ac:dyDescent="0.25">
      <c r="B280" s="67">
        <v>45045</v>
      </c>
      <c r="C280" s="17" t="s">
        <v>85</v>
      </c>
      <c r="D280" s="17" t="s">
        <v>43</v>
      </c>
      <c r="E280" s="17" t="s">
        <v>163</v>
      </c>
      <c r="F280" s="17" t="s">
        <v>63</v>
      </c>
      <c r="G280" s="17" t="s">
        <v>73</v>
      </c>
      <c r="H280" s="46">
        <v>10</v>
      </c>
      <c r="I280" s="46">
        <v>11</v>
      </c>
    </row>
    <row r="281" spans="2:9" ht="19" x14ac:dyDescent="0.25">
      <c r="B281" s="67">
        <v>45045</v>
      </c>
      <c r="C281" s="17" t="s">
        <v>85</v>
      </c>
      <c r="D281" s="17" t="s">
        <v>13</v>
      </c>
      <c r="E281" s="17" t="s">
        <v>28</v>
      </c>
      <c r="F281" s="17" t="s">
        <v>63</v>
      </c>
      <c r="G281" s="17" t="s">
        <v>77</v>
      </c>
      <c r="H281" s="46">
        <v>0</v>
      </c>
      <c r="I281" s="46">
        <v>10</v>
      </c>
    </row>
    <row r="282" spans="2:9" ht="19" x14ac:dyDescent="0.25">
      <c r="B282" s="67">
        <v>45048</v>
      </c>
      <c r="C282" s="17" t="s">
        <v>89</v>
      </c>
      <c r="D282" s="17" t="s">
        <v>68</v>
      </c>
      <c r="E282" s="17" t="s">
        <v>162</v>
      </c>
      <c r="F282" s="17" t="s">
        <v>67</v>
      </c>
      <c r="G282" s="17" t="s">
        <v>81</v>
      </c>
      <c r="H282" s="46">
        <v>20</v>
      </c>
      <c r="I282" s="46">
        <v>2</v>
      </c>
    </row>
    <row r="283" spans="2:9" ht="19" x14ac:dyDescent="0.25">
      <c r="B283" s="67">
        <v>45049</v>
      </c>
      <c r="C283" s="17" t="s">
        <v>82</v>
      </c>
      <c r="D283" s="17" t="s">
        <v>68</v>
      </c>
      <c r="E283" s="17" t="s">
        <v>162</v>
      </c>
      <c r="F283" s="17" t="s">
        <v>67</v>
      </c>
      <c r="G283" s="17" t="s">
        <v>80</v>
      </c>
      <c r="H283" s="46">
        <v>10</v>
      </c>
      <c r="I283" s="46">
        <v>19</v>
      </c>
    </row>
    <row r="284" spans="2:9" ht="19" x14ac:dyDescent="0.25">
      <c r="B284" s="67">
        <v>45050</v>
      </c>
      <c r="C284" s="17" t="s">
        <v>87</v>
      </c>
      <c r="D284" s="17" t="s">
        <v>13</v>
      </c>
      <c r="E284" s="17" t="s">
        <v>28</v>
      </c>
      <c r="F284" s="17" t="s">
        <v>63</v>
      </c>
      <c r="G284" s="17" t="s">
        <v>73</v>
      </c>
      <c r="H284" s="46">
        <v>30</v>
      </c>
      <c r="I284" s="46">
        <v>7</v>
      </c>
    </row>
    <row r="285" spans="2:9" ht="19" x14ac:dyDescent="0.25">
      <c r="B285" s="67">
        <v>45053</v>
      </c>
      <c r="C285" s="17" t="s">
        <v>82</v>
      </c>
      <c r="D285" s="17" t="s">
        <v>60</v>
      </c>
      <c r="E285" s="17" t="s">
        <v>161</v>
      </c>
      <c r="F285" s="17" t="s">
        <v>63</v>
      </c>
      <c r="G285" s="17" t="s">
        <v>72</v>
      </c>
      <c r="H285" s="46">
        <v>25</v>
      </c>
      <c r="I285" s="46">
        <v>15</v>
      </c>
    </row>
    <row r="286" spans="2:9" ht="19" x14ac:dyDescent="0.25">
      <c r="B286" s="67">
        <v>45054</v>
      </c>
      <c r="C286" s="17" t="s">
        <v>84</v>
      </c>
      <c r="D286" s="17" t="s">
        <v>17</v>
      </c>
      <c r="E286" s="17" t="s">
        <v>27</v>
      </c>
      <c r="F286" s="17" t="s">
        <v>61</v>
      </c>
      <c r="G286" s="17" t="s">
        <v>72</v>
      </c>
      <c r="H286" s="46">
        <v>25</v>
      </c>
      <c r="I286" s="46">
        <v>20</v>
      </c>
    </row>
    <row r="287" spans="2:9" ht="19" x14ac:dyDescent="0.25">
      <c r="B287" s="67">
        <v>45060</v>
      </c>
      <c r="C287" s="17" t="s">
        <v>87</v>
      </c>
      <c r="D287" s="17" t="s">
        <v>15</v>
      </c>
      <c r="E287" s="17" t="s">
        <v>161</v>
      </c>
      <c r="F287" s="17" t="s">
        <v>63</v>
      </c>
      <c r="G287" s="17" t="s">
        <v>74</v>
      </c>
      <c r="H287" s="46">
        <v>25</v>
      </c>
      <c r="I287" s="46">
        <v>10</v>
      </c>
    </row>
    <row r="288" spans="2:9" ht="19" x14ac:dyDescent="0.25">
      <c r="B288" s="67">
        <v>45065</v>
      </c>
      <c r="C288" s="17" t="s">
        <v>84</v>
      </c>
      <c r="D288" s="17" t="s">
        <v>13</v>
      </c>
      <c r="E288" s="17" t="s">
        <v>28</v>
      </c>
      <c r="F288" s="17" t="s">
        <v>63</v>
      </c>
      <c r="G288" s="17" t="s">
        <v>77</v>
      </c>
      <c r="H288" s="46">
        <v>15</v>
      </c>
      <c r="I288" s="46">
        <v>2</v>
      </c>
    </row>
    <row r="289" spans="2:9" ht="19" x14ac:dyDescent="0.25">
      <c r="B289" s="67">
        <v>45066</v>
      </c>
      <c r="C289" s="17" t="s">
        <v>83</v>
      </c>
      <c r="D289" s="17" t="s">
        <v>17</v>
      </c>
      <c r="E289" s="17" t="s">
        <v>27</v>
      </c>
      <c r="F289" s="17" t="s">
        <v>61</v>
      </c>
      <c r="G289" s="17" t="s">
        <v>76</v>
      </c>
      <c r="H289" s="46">
        <v>20</v>
      </c>
      <c r="I289" s="46">
        <v>5</v>
      </c>
    </row>
    <row r="290" spans="2:9" ht="19" x14ac:dyDescent="0.25">
      <c r="B290" s="67">
        <v>45069</v>
      </c>
      <c r="C290" s="17" t="s">
        <v>87</v>
      </c>
      <c r="D290" s="17" t="s">
        <v>59</v>
      </c>
      <c r="E290" s="17" t="s">
        <v>30</v>
      </c>
      <c r="F290" s="17" t="s">
        <v>62</v>
      </c>
      <c r="G290" s="17" t="s">
        <v>76</v>
      </c>
      <c r="H290" s="46">
        <v>15</v>
      </c>
      <c r="I290" s="46">
        <v>18</v>
      </c>
    </row>
    <row r="291" spans="2:9" ht="19" x14ac:dyDescent="0.25">
      <c r="B291" s="67">
        <v>45072</v>
      </c>
      <c r="C291" s="17" t="s">
        <v>86</v>
      </c>
      <c r="D291" s="17" t="s">
        <v>15</v>
      </c>
      <c r="E291" s="17" t="s">
        <v>161</v>
      </c>
      <c r="F291" s="17" t="s">
        <v>63</v>
      </c>
      <c r="G291" s="17" t="s">
        <v>80</v>
      </c>
      <c r="H291" s="46">
        <v>0</v>
      </c>
      <c r="I291" s="46">
        <v>20</v>
      </c>
    </row>
    <row r="292" spans="2:9" ht="19" x14ac:dyDescent="0.25">
      <c r="B292" s="67">
        <v>45075</v>
      </c>
      <c r="C292" s="17" t="s">
        <v>89</v>
      </c>
      <c r="D292" s="17" t="s">
        <v>68</v>
      </c>
      <c r="E292" s="17" t="s">
        <v>162</v>
      </c>
      <c r="F292" s="17" t="s">
        <v>67</v>
      </c>
      <c r="G292" s="17" t="s">
        <v>75</v>
      </c>
      <c r="H292" s="46">
        <v>10</v>
      </c>
      <c r="I292" s="46">
        <v>13</v>
      </c>
    </row>
    <row r="293" spans="2:9" ht="19" x14ac:dyDescent="0.25">
      <c r="B293" s="67">
        <v>45076</v>
      </c>
      <c r="C293" s="17" t="s">
        <v>85</v>
      </c>
      <c r="D293" s="17" t="s">
        <v>60</v>
      </c>
      <c r="E293" s="17" t="s">
        <v>161</v>
      </c>
      <c r="F293" s="17" t="s">
        <v>63</v>
      </c>
      <c r="G293" s="17" t="s">
        <v>76</v>
      </c>
      <c r="H293" s="46">
        <v>15</v>
      </c>
      <c r="I293" s="46">
        <v>10</v>
      </c>
    </row>
    <row r="294" spans="2:9" ht="19" x14ac:dyDescent="0.25">
      <c r="B294" s="67">
        <v>45078</v>
      </c>
      <c r="C294" s="17" t="s">
        <v>82</v>
      </c>
      <c r="D294" s="17" t="s">
        <v>71</v>
      </c>
      <c r="E294" s="17" t="s">
        <v>162</v>
      </c>
      <c r="F294" s="17" t="s">
        <v>67</v>
      </c>
      <c r="G294" s="17" t="s">
        <v>81</v>
      </c>
      <c r="H294" s="46">
        <v>15</v>
      </c>
      <c r="I294" s="46">
        <v>11</v>
      </c>
    </row>
    <row r="295" spans="2:9" ht="19" x14ac:dyDescent="0.25">
      <c r="B295" s="67">
        <v>45084</v>
      </c>
      <c r="C295" s="17" t="s">
        <v>89</v>
      </c>
      <c r="D295" s="17" t="s">
        <v>43</v>
      </c>
      <c r="E295" s="17" t="s">
        <v>163</v>
      </c>
      <c r="F295" s="17" t="s">
        <v>63</v>
      </c>
      <c r="G295" s="17" t="s">
        <v>73</v>
      </c>
      <c r="H295" s="46">
        <v>10</v>
      </c>
      <c r="I295" s="46">
        <v>16</v>
      </c>
    </row>
    <row r="296" spans="2:9" ht="19" x14ac:dyDescent="0.25">
      <c r="B296" s="67">
        <v>45085</v>
      </c>
      <c r="C296" s="17" t="s">
        <v>83</v>
      </c>
      <c r="D296" s="17" t="s">
        <v>13</v>
      </c>
      <c r="E296" s="17" t="s">
        <v>28</v>
      </c>
      <c r="F296" s="17" t="s">
        <v>63</v>
      </c>
      <c r="G296" s="17" t="s">
        <v>73</v>
      </c>
      <c r="H296" s="46">
        <v>20</v>
      </c>
      <c r="I296" s="46">
        <v>13</v>
      </c>
    </row>
    <row r="297" spans="2:9" ht="19" x14ac:dyDescent="0.25">
      <c r="B297" s="67">
        <v>45087</v>
      </c>
      <c r="C297" s="17" t="s">
        <v>82</v>
      </c>
      <c r="D297" s="17" t="s">
        <v>69</v>
      </c>
      <c r="E297" s="17" t="s">
        <v>162</v>
      </c>
      <c r="F297" s="17" t="s">
        <v>67</v>
      </c>
      <c r="G297" s="17" t="s">
        <v>77</v>
      </c>
      <c r="H297" s="46">
        <v>10</v>
      </c>
      <c r="I297" s="46">
        <v>3</v>
      </c>
    </row>
    <row r="298" spans="2:9" ht="19" x14ac:dyDescent="0.25">
      <c r="B298" s="67">
        <v>45088</v>
      </c>
      <c r="C298" s="17" t="s">
        <v>83</v>
      </c>
      <c r="D298" s="17" t="s">
        <v>13</v>
      </c>
      <c r="E298" s="17" t="s">
        <v>28</v>
      </c>
      <c r="F298" s="17" t="s">
        <v>63</v>
      </c>
      <c r="G298" s="17" t="s">
        <v>81</v>
      </c>
      <c r="H298" s="46">
        <v>5</v>
      </c>
      <c r="I298" s="46">
        <v>14</v>
      </c>
    </row>
    <row r="299" spans="2:9" ht="19" x14ac:dyDescent="0.25">
      <c r="B299" s="67">
        <v>45092</v>
      </c>
      <c r="C299" s="17" t="s">
        <v>83</v>
      </c>
      <c r="D299" s="17" t="s">
        <v>59</v>
      </c>
      <c r="E299" s="17" t="s">
        <v>30</v>
      </c>
      <c r="F299" s="17" t="s">
        <v>62</v>
      </c>
      <c r="G299" s="17" t="s">
        <v>75</v>
      </c>
      <c r="H299" s="46">
        <v>10</v>
      </c>
      <c r="I299" s="46">
        <v>9</v>
      </c>
    </row>
    <row r="300" spans="2:9" ht="19" x14ac:dyDescent="0.25">
      <c r="B300" s="67">
        <v>45101</v>
      </c>
      <c r="C300" s="17" t="s">
        <v>89</v>
      </c>
      <c r="D300" s="17" t="s">
        <v>64</v>
      </c>
      <c r="E300" s="17" t="s">
        <v>164</v>
      </c>
      <c r="F300" s="17" t="s">
        <v>65</v>
      </c>
      <c r="G300" s="17" t="s">
        <v>79</v>
      </c>
      <c r="H300" s="46">
        <v>10</v>
      </c>
      <c r="I300" s="46">
        <v>5</v>
      </c>
    </row>
    <row r="301" spans="2:9" ht="19" x14ac:dyDescent="0.25">
      <c r="B301" s="67">
        <v>45104</v>
      </c>
      <c r="C301" s="17" t="s">
        <v>86</v>
      </c>
      <c r="D301" s="17" t="s">
        <v>148</v>
      </c>
      <c r="E301" s="17" t="s">
        <v>162</v>
      </c>
      <c r="F301" s="17" t="s">
        <v>67</v>
      </c>
      <c r="G301" s="17" t="s">
        <v>74</v>
      </c>
      <c r="H301" s="46">
        <v>5</v>
      </c>
      <c r="I301" s="46">
        <v>18</v>
      </c>
    </row>
    <row r="302" spans="2:9" ht="19" x14ac:dyDescent="0.25">
      <c r="B302" s="67">
        <v>45117</v>
      </c>
      <c r="C302" s="17" t="s">
        <v>82</v>
      </c>
      <c r="D302" s="17" t="s">
        <v>43</v>
      </c>
      <c r="E302" s="17" t="s">
        <v>163</v>
      </c>
      <c r="F302" s="17" t="s">
        <v>63</v>
      </c>
      <c r="G302" s="17" t="s">
        <v>73</v>
      </c>
      <c r="H302" s="46">
        <v>30</v>
      </c>
      <c r="I302" s="46">
        <v>19</v>
      </c>
    </row>
    <row r="303" spans="2:9" ht="19" x14ac:dyDescent="0.25">
      <c r="B303" s="67">
        <v>45122</v>
      </c>
      <c r="C303" s="17" t="s">
        <v>86</v>
      </c>
      <c r="D303" s="17" t="s">
        <v>13</v>
      </c>
      <c r="E303" s="17" t="s">
        <v>28</v>
      </c>
      <c r="F303" s="17" t="s">
        <v>63</v>
      </c>
      <c r="G303" s="17" t="s">
        <v>74</v>
      </c>
      <c r="H303" s="46">
        <v>15</v>
      </c>
      <c r="I303" s="46">
        <v>9</v>
      </c>
    </row>
    <row r="304" spans="2:9" ht="19" x14ac:dyDescent="0.25">
      <c r="B304" s="67">
        <v>45124</v>
      </c>
      <c r="C304" s="17" t="s">
        <v>89</v>
      </c>
      <c r="D304" s="17" t="s">
        <v>60</v>
      </c>
      <c r="E304" s="17" t="s">
        <v>161</v>
      </c>
      <c r="F304" s="17" t="s">
        <v>63</v>
      </c>
      <c r="G304" s="17" t="s">
        <v>76</v>
      </c>
      <c r="H304" s="46">
        <v>10</v>
      </c>
      <c r="I304" s="46">
        <v>10</v>
      </c>
    </row>
    <row r="305" spans="2:9" ht="19" x14ac:dyDescent="0.25">
      <c r="B305" s="67">
        <v>45127</v>
      </c>
      <c r="C305" s="17" t="s">
        <v>87</v>
      </c>
      <c r="D305" s="17" t="s">
        <v>13</v>
      </c>
      <c r="E305" s="17" t="s">
        <v>28</v>
      </c>
      <c r="F305" s="17" t="s">
        <v>63</v>
      </c>
      <c r="G305" s="17" t="s">
        <v>72</v>
      </c>
      <c r="H305" s="46">
        <v>15</v>
      </c>
      <c r="I305" s="46">
        <v>11</v>
      </c>
    </row>
    <row r="306" spans="2:9" ht="19" x14ac:dyDescent="0.25">
      <c r="B306" s="67">
        <v>45132</v>
      </c>
      <c r="C306" s="17" t="s">
        <v>86</v>
      </c>
      <c r="D306" s="17" t="s">
        <v>69</v>
      </c>
      <c r="E306" s="17" t="s">
        <v>162</v>
      </c>
      <c r="F306" s="17" t="s">
        <v>67</v>
      </c>
      <c r="G306" s="17" t="s">
        <v>73</v>
      </c>
      <c r="H306" s="46">
        <v>15</v>
      </c>
      <c r="I306" s="46">
        <v>20</v>
      </c>
    </row>
    <row r="307" spans="2:9" ht="19" x14ac:dyDescent="0.25">
      <c r="B307" s="67">
        <v>45133</v>
      </c>
      <c r="C307" s="17" t="s">
        <v>85</v>
      </c>
      <c r="D307" s="17" t="s">
        <v>60</v>
      </c>
      <c r="E307" s="17" t="s">
        <v>161</v>
      </c>
      <c r="F307" s="17" t="s">
        <v>63</v>
      </c>
      <c r="G307" s="17" t="s">
        <v>78</v>
      </c>
      <c r="H307" s="46">
        <v>20</v>
      </c>
      <c r="I307" s="46">
        <v>19</v>
      </c>
    </row>
    <row r="308" spans="2:9" ht="19" x14ac:dyDescent="0.25">
      <c r="B308" s="67">
        <v>45133</v>
      </c>
      <c r="C308" s="17" t="s">
        <v>88</v>
      </c>
      <c r="D308" s="17" t="s">
        <v>64</v>
      </c>
      <c r="E308" s="17" t="s">
        <v>164</v>
      </c>
      <c r="F308" s="17" t="s">
        <v>65</v>
      </c>
      <c r="G308" s="17" t="s">
        <v>72</v>
      </c>
      <c r="H308" s="46">
        <v>15</v>
      </c>
      <c r="I308" s="46">
        <v>18</v>
      </c>
    </row>
    <row r="309" spans="2:9" ht="19" x14ac:dyDescent="0.25">
      <c r="B309" s="67">
        <v>45137</v>
      </c>
      <c r="C309" s="17" t="s">
        <v>89</v>
      </c>
      <c r="D309" s="17" t="s">
        <v>70</v>
      </c>
      <c r="E309" s="17" t="s">
        <v>162</v>
      </c>
      <c r="F309" s="17" t="s">
        <v>67</v>
      </c>
      <c r="G309" s="17" t="s">
        <v>80</v>
      </c>
      <c r="H309" s="46">
        <v>15</v>
      </c>
      <c r="I309" s="46">
        <v>16</v>
      </c>
    </row>
    <row r="310" spans="2:9" ht="19" x14ac:dyDescent="0.25">
      <c r="B310" s="67">
        <v>45138</v>
      </c>
      <c r="C310" s="17" t="s">
        <v>82</v>
      </c>
      <c r="D310" s="17" t="s">
        <v>148</v>
      </c>
      <c r="E310" s="17" t="s">
        <v>162</v>
      </c>
      <c r="F310" s="17" t="s">
        <v>67</v>
      </c>
      <c r="G310" s="17" t="s">
        <v>73</v>
      </c>
      <c r="H310" s="46">
        <v>15</v>
      </c>
      <c r="I310" s="46">
        <v>3</v>
      </c>
    </row>
    <row r="311" spans="2:9" ht="19" x14ac:dyDescent="0.25">
      <c r="B311" s="67">
        <v>45139</v>
      </c>
      <c r="C311" s="17" t="s">
        <v>86</v>
      </c>
      <c r="D311" s="17" t="s">
        <v>64</v>
      </c>
      <c r="E311" s="17" t="s">
        <v>164</v>
      </c>
      <c r="F311" s="17" t="s">
        <v>65</v>
      </c>
      <c r="G311" s="17" t="s">
        <v>81</v>
      </c>
      <c r="H311" s="46">
        <v>5</v>
      </c>
      <c r="I311" s="46">
        <v>17</v>
      </c>
    </row>
    <row r="312" spans="2:9" ht="19" x14ac:dyDescent="0.25">
      <c r="B312" s="67">
        <v>45144</v>
      </c>
      <c r="C312" s="17" t="s">
        <v>86</v>
      </c>
      <c r="D312" s="17" t="s">
        <v>15</v>
      </c>
      <c r="E312" s="17" t="s">
        <v>161</v>
      </c>
      <c r="F312" s="17" t="s">
        <v>63</v>
      </c>
      <c r="G312" s="17" t="s">
        <v>81</v>
      </c>
      <c r="H312" s="46">
        <v>15</v>
      </c>
      <c r="I312" s="46">
        <v>13</v>
      </c>
    </row>
    <row r="313" spans="2:9" ht="19" x14ac:dyDescent="0.25">
      <c r="B313" s="67">
        <v>45147</v>
      </c>
      <c r="C313" s="17" t="s">
        <v>86</v>
      </c>
      <c r="D313" s="17" t="s">
        <v>15</v>
      </c>
      <c r="E313" s="17" t="s">
        <v>161</v>
      </c>
      <c r="F313" s="17" t="s">
        <v>63</v>
      </c>
      <c r="G313" s="17" t="s">
        <v>77</v>
      </c>
      <c r="H313" s="46">
        <v>15</v>
      </c>
      <c r="I313" s="46">
        <v>9</v>
      </c>
    </row>
    <row r="314" spans="2:9" ht="19" x14ac:dyDescent="0.25">
      <c r="B314" s="67">
        <v>45147</v>
      </c>
      <c r="C314" s="17" t="s">
        <v>87</v>
      </c>
      <c r="D314" s="17" t="s">
        <v>13</v>
      </c>
      <c r="E314" s="17" t="s">
        <v>28</v>
      </c>
      <c r="F314" s="17" t="s">
        <v>63</v>
      </c>
      <c r="G314" s="17" t="s">
        <v>79</v>
      </c>
      <c r="H314" s="46">
        <v>25</v>
      </c>
      <c r="I314" s="46">
        <v>11</v>
      </c>
    </row>
    <row r="315" spans="2:9" ht="19" x14ac:dyDescent="0.25">
      <c r="B315" s="67">
        <v>45156</v>
      </c>
      <c r="C315" s="17" t="s">
        <v>86</v>
      </c>
      <c r="D315" s="17" t="s">
        <v>71</v>
      </c>
      <c r="E315" s="17" t="s">
        <v>162</v>
      </c>
      <c r="F315" s="17" t="s">
        <v>67</v>
      </c>
      <c r="G315" s="17" t="s">
        <v>76</v>
      </c>
      <c r="H315" s="46">
        <v>5</v>
      </c>
      <c r="I315" s="46">
        <v>18</v>
      </c>
    </row>
    <row r="316" spans="2:9" ht="19" x14ac:dyDescent="0.25">
      <c r="B316" s="67">
        <v>45159</v>
      </c>
      <c r="C316" s="17" t="s">
        <v>86</v>
      </c>
      <c r="D316" s="17" t="s">
        <v>43</v>
      </c>
      <c r="E316" s="17" t="s">
        <v>163</v>
      </c>
      <c r="F316" s="17" t="s">
        <v>63</v>
      </c>
      <c r="G316" s="17" t="s">
        <v>77</v>
      </c>
      <c r="H316" s="46">
        <v>10</v>
      </c>
      <c r="I316" s="46">
        <v>3</v>
      </c>
    </row>
    <row r="317" spans="2:9" ht="19" x14ac:dyDescent="0.25">
      <c r="B317" s="67">
        <v>45163</v>
      </c>
      <c r="C317" s="17" t="s">
        <v>83</v>
      </c>
      <c r="D317" s="17" t="s">
        <v>59</v>
      </c>
      <c r="E317" s="17" t="s">
        <v>30</v>
      </c>
      <c r="F317" s="17" t="s">
        <v>62</v>
      </c>
      <c r="G317" s="17" t="s">
        <v>81</v>
      </c>
      <c r="H317" s="46">
        <v>25</v>
      </c>
      <c r="I317" s="46">
        <v>12</v>
      </c>
    </row>
    <row r="318" spans="2:9" ht="19" x14ac:dyDescent="0.25">
      <c r="B318" s="67">
        <v>45166</v>
      </c>
      <c r="C318" s="17" t="s">
        <v>86</v>
      </c>
      <c r="D318" s="17" t="s">
        <v>64</v>
      </c>
      <c r="E318" s="17" t="s">
        <v>164</v>
      </c>
      <c r="F318" s="17" t="s">
        <v>65</v>
      </c>
      <c r="G318" s="17" t="s">
        <v>79</v>
      </c>
      <c r="H318" s="46">
        <v>15</v>
      </c>
      <c r="I318" s="46">
        <v>2</v>
      </c>
    </row>
    <row r="319" spans="2:9" ht="19" x14ac:dyDescent="0.25">
      <c r="B319" s="67">
        <v>45167</v>
      </c>
      <c r="C319" s="17" t="s">
        <v>84</v>
      </c>
      <c r="D319" s="17" t="s">
        <v>17</v>
      </c>
      <c r="E319" s="17" t="s">
        <v>27</v>
      </c>
      <c r="F319" s="17" t="s">
        <v>61</v>
      </c>
      <c r="G319" s="17" t="s">
        <v>75</v>
      </c>
      <c r="H319" s="46">
        <v>0</v>
      </c>
      <c r="I319" s="46">
        <v>19</v>
      </c>
    </row>
    <row r="320" spans="2:9" ht="19" x14ac:dyDescent="0.25">
      <c r="B320" s="67">
        <v>45174</v>
      </c>
      <c r="C320" s="17" t="s">
        <v>87</v>
      </c>
      <c r="D320" s="17" t="s">
        <v>71</v>
      </c>
      <c r="E320" s="17" t="s">
        <v>162</v>
      </c>
      <c r="F320" s="17" t="s">
        <v>67</v>
      </c>
      <c r="G320" s="17" t="s">
        <v>74</v>
      </c>
      <c r="H320" s="46">
        <v>5</v>
      </c>
      <c r="I320" s="46">
        <v>7</v>
      </c>
    </row>
    <row r="321" spans="2:9" ht="19" x14ac:dyDescent="0.25">
      <c r="B321" s="67">
        <v>45175</v>
      </c>
      <c r="C321" s="17" t="s">
        <v>82</v>
      </c>
      <c r="D321" s="17" t="s">
        <v>13</v>
      </c>
      <c r="E321" s="17" t="s">
        <v>28</v>
      </c>
      <c r="F321" s="17" t="s">
        <v>63</v>
      </c>
      <c r="G321" s="17" t="s">
        <v>77</v>
      </c>
      <c r="H321" s="46">
        <v>20</v>
      </c>
      <c r="I321" s="46">
        <v>11</v>
      </c>
    </row>
    <row r="322" spans="2:9" ht="19" x14ac:dyDescent="0.25">
      <c r="B322" s="67">
        <v>45178</v>
      </c>
      <c r="C322" s="17" t="s">
        <v>84</v>
      </c>
      <c r="D322" s="17" t="s">
        <v>149</v>
      </c>
      <c r="E322" s="17" t="s">
        <v>162</v>
      </c>
      <c r="F322" s="17" t="s">
        <v>67</v>
      </c>
      <c r="G322" s="17" t="s">
        <v>74</v>
      </c>
      <c r="H322" s="46">
        <v>20</v>
      </c>
      <c r="I322" s="46">
        <v>19</v>
      </c>
    </row>
    <row r="323" spans="2:9" ht="19" x14ac:dyDescent="0.25">
      <c r="B323" s="67">
        <v>45182</v>
      </c>
      <c r="C323" s="17" t="s">
        <v>86</v>
      </c>
      <c r="D323" s="17" t="s">
        <v>70</v>
      </c>
      <c r="E323" s="17" t="s">
        <v>162</v>
      </c>
      <c r="F323" s="17" t="s">
        <v>67</v>
      </c>
      <c r="G323" s="17" t="s">
        <v>80</v>
      </c>
      <c r="H323" s="46">
        <v>10</v>
      </c>
      <c r="I323" s="46">
        <v>6</v>
      </c>
    </row>
    <row r="324" spans="2:9" ht="19" x14ac:dyDescent="0.25">
      <c r="B324" s="67">
        <v>45186</v>
      </c>
      <c r="C324" s="17" t="s">
        <v>82</v>
      </c>
      <c r="D324" s="17" t="s">
        <v>17</v>
      </c>
      <c r="E324" s="17" t="s">
        <v>27</v>
      </c>
      <c r="F324" s="17" t="s">
        <v>61</v>
      </c>
      <c r="G324" s="17" t="s">
        <v>73</v>
      </c>
      <c r="H324" s="46">
        <v>10</v>
      </c>
      <c r="I324" s="46">
        <v>20</v>
      </c>
    </row>
    <row r="325" spans="2:9" ht="19" x14ac:dyDescent="0.25">
      <c r="B325" s="67">
        <v>45186</v>
      </c>
      <c r="C325" s="17" t="s">
        <v>87</v>
      </c>
      <c r="D325" s="17" t="s">
        <v>13</v>
      </c>
      <c r="E325" s="17" t="s">
        <v>28</v>
      </c>
      <c r="F325" s="17" t="s">
        <v>63</v>
      </c>
      <c r="G325" s="17" t="s">
        <v>74</v>
      </c>
      <c r="H325" s="46">
        <v>5</v>
      </c>
      <c r="I325" s="46">
        <v>2</v>
      </c>
    </row>
    <row r="326" spans="2:9" ht="19" x14ac:dyDescent="0.25">
      <c r="B326" s="67">
        <v>45186</v>
      </c>
      <c r="C326" s="17" t="s">
        <v>85</v>
      </c>
      <c r="D326" s="17" t="s">
        <v>64</v>
      </c>
      <c r="E326" s="17" t="s">
        <v>164</v>
      </c>
      <c r="F326" s="17" t="s">
        <v>65</v>
      </c>
      <c r="G326" s="17" t="s">
        <v>74</v>
      </c>
      <c r="H326" s="46">
        <v>25</v>
      </c>
      <c r="I326" s="46">
        <v>18</v>
      </c>
    </row>
    <row r="327" spans="2:9" ht="19" x14ac:dyDescent="0.25">
      <c r="B327" s="67">
        <v>45189</v>
      </c>
      <c r="C327" s="17" t="s">
        <v>82</v>
      </c>
      <c r="D327" s="17" t="s">
        <v>16</v>
      </c>
      <c r="E327" s="17" t="s">
        <v>29</v>
      </c>
      <c r="F327" s="17" t="s">
        <v>63</v>
      </c>
      <c r="G327" s="17" t="s">
        <v>80</v>
      </c>
      <c r="H327" s="46">
        <v>25</v>
      </c>
      <c r="I327" s="46">
        <v>14</v>
      </c>
    </row>
    <row r="328" spans="2:9" ht="19" x14ac:dyDescent="0.25">
      <c r="B328" s="67">
        <v>45189</v>
      </c>
      <c r="C328" s="17" t="s">
        <v>87</v>
      </c>
      <c r="D328" s="17" t="s">
        <v>64</v>
      </c>
      <c r="E328" s="17" t="s">
        <v>164</v>
      </c>
      <c r="F328" s="17" t="s">
        <v>65</v>
      </c>
      <c r="G328" s="17" t="s">
        <v>74</v>
      </c>
      <c r="H328" s="46">
        <v>10</v>
      </c>
      <c r="I328" s="46">
        <v>12</v>
      </c>
    </row>
    <row r="329" spans="2:9" ht="19" x14ac:dyDescent="0.25">
      <c r="B329" s="67">
        <v>45191</v>
      </c>
      <c r="C329" s="17" t="s">
        <v>88</v>
      </c>
      <c r="D329" s="17" t="s">
        <v>60</v>
      </c>
      <c r="E329" s="17" t="s">
        <v>161</v>
      </c>
      <c r="F329" s="17" t="s">
        <v>63</v>
      </c>
      <c r="G329" s="17" t="s">
        <v>77</v>
      </c>
      <c r="H329" s="46">
        <v>10</v>
      </c>
      <c r="I329" s="46">
        <v>17</v>
      </c>
    </row>
    <row r="330" spans="2:9" ht="19" x14ac:dyDescent="0.25">
      <c r="B330" s="67">
        <v>45193</v>
      </c>
      <c r="C330" s="17" t="s">
        <v>83</v>
      </c>
      <c r="D330" s="17" t="s">
        <v>59</v>
      </c>
      <c r="E330" s="17" t="s">
        <v>30</v>
      </c>
      <c r="F330" s="17" t="s">
        <v>62</v>
      </c>
      <c r="G330" s="17" t="s">
        <v>78</v>
      </c>
      <c r="H330" s="46">
        <v>30</v>
      </c>
      <c r="I330" s="46">
        <v>18</v>
      </c>
    </row>
    <row r="331" spans="2:9" ht="19" x14ac:dyDescent="0.25">
      <c r="B331" s="67">
        <v>45194</v>
      </c>
      <c r="C331" s="17" t="s">
        <v>87</v>
      </c>
      <c r="D331" s="17" t="s">
        <v>17</v>
      </c>
      <c r="E331" s="17" t="s">
        <v>27</v>
      </c>
      <c r="F331" s="17" t="s">
        <v>61</v>
      </c>
      <c r="G331" s="17" t="s">
        <v>77</v>
      </c>
      <c r="H331" s="46">
        <v>10</v>
      </c>
      <c r="I331" s="46">
        <v>13</v>
      </c>
    </row>
    <row r="332" spans="2:9" ht="19" x14ac:dyDescent="0.25">
      <c r="B332" s="67">
        <v>45202</v>
      </c>
      <c r="C332" s="17" t="s">
        <v>82</v>
      </c>
      <c r="D332" s="17" t="s">
        <v>70</v>
      </c>
      <c r="E332" s="17" t="s">
        <v>162</v>
      </c>
      <c r="F332" s="17" t="s">
        <v>67</v>
      </c>
      <c r="G332" s="17" t="s">
        <v>76</v>
      </c>
      <c r="H332" s="46">
        <v>25</v>
      </c>
      <c r="I332" s="46">
        <v>14</v>
      </c>
    </row>
    <row r="333" spans="2:9" ht="19" x14ac:dyDescent="0.25">
      <c r="B333" s="67">
        <v>45203</v>
      </c>
      <c r="C333" s="17" t="s">
        <v>83</v>
      </c>
      <c r="D333" s="17" t="s">
        <v>71</v>
      </c>
      <c r="E333" s="17" t="s">
        <v>162</v>
      </c>
      <c r="F333" s="17" t="s">
        <v>67</v>
      </c>
      <c r="G333" s="17" t="s">
        <v>74</v>
      </c>
      <c r="H333" s="46">
        <v>15</v>
      </c>
      <c r="I333" s="46">
        <v>10</v>
      </c>
    </row>
    <row r="334" spans="2:9" ht="19" x14ac:dyDescent="0.25">
      <c r="B334" s="67">
        <v>45204</v>
      </c>
      <c r="C334" s="17" t="s">
        <v>84</v>
      </c>
      <c r="D334" s="17" t="s">
        <v>15</v>
      </c>
      <c r="E334" s="17" t="s">
        <v>161</v>
      </c>
      <c r="F334" s="17" t="s">
        <v>63</v>
      </c>
      <c r="G334" s="17" t="s">
        <v>74</v>
      </c>
      <c r="H334" s="46">
        <v>15</v>
      </c>
      <c r="I334" s="46">
        <v>14</v>
      </c>
    </row>
    <row r="335" spans="2:9" ht="19" x14ac:dyDescent="0.25">
      <c r="B335" s="67">
        <v>45206</v>
      </c>
      <c r="C335" s="17" t="s">
        <v>84</v>
      </c>
      <c r="D335" s="17" t="s">
        <v>43</v>
      </c>
      <c r="E335" s="17" t="s">
        <v>163</v>
      </c>
      <c r="F335" s="17" t="s">
        <v>63</v>
      </c>
      <c r="G335" s="17" t="s">
        <v>74</v>
      </c>
      <c r="H335" s="46">
        <v>10</v>
      </c>
      <c r="I335" s="46">
        <v>12</v>
      </c>
    </row>
    <row r="336" spans="2:9" ht="19" x14ac:dyDescent="0.25">
      <c r="B336" s="67">
        <v>45207</v>
      </c>
      <c r="C336" s="17" t="s">
        <v>82</v>
      </c>
      <c r="D336" s="17" t="s">
        <v>13</v>
      </c>
      <c r="E336" s="17" t="s">
        <v>28</v>
      </c>
      <c r="F336" s="17" t="s">
        <v>63</v>
      </c>
      <c r="G336" s="17" t="s">
        <v>77</v>
      </c>
      <c r="H336" s="46">
        <v>15</v>
      </c>
      <c r="I336" s="46">
        <v>20</v>
      </c>
    </row>
    <row r="337" spans="2:9" ht="19" x14ac:dyDescent="0.25">
      <c r="B337" s="67">
        <v>45211</v>
      </c>
      <c r="C337" s="17" t="s">
        <v>87</v>
      </c>
      <c r="D337" s="17" t="s">
        <v>64</v>
      </c>
      <c r="E337" s="17" t="s">
        <v>164</v>
      </c>
      <c r="F337" s="17" t="s">
        <v>65</v>
      </c>
      <c r="G337" s="17" t="s">
        <v>76</v>
      </c>
      <c r="H337" s="46">
        <v>25</v>
      </c>
      <c r="I337" s="46">
        <v>3</v>
      </c>
    </row>
    <row r="338" spans="2:9" ht="19" x14ac:dyDescent="0.25">
      <c r="B338" s="67">
        <v>45218</v>
      </c>
      <c r="C338" s="17" t="s">
        <v>88</v>
      </c>
      <c r="D338" s="17" t="s">
        <v>17</v>
      </c>
      <c r="E338" s="17" t="s">
        <v>27</v>
      </c>
      <c r="F338" s="17" t="s">
        <v>61</v>
      </c>
      <c r="G338" s="17" t="s">
        <v>75</v>
      </c>
      <c r="H338" s="46">
        <v>5</v>
      </c>
      <c r="I338" s="46">
        <v>17</v>
      </c>
    </row>
    <row r="339" spans="2:9" ht="19" x14ac:dyDescent="0.25">
      <c r="B339" s="67">
        <v>45222</v>
      </c>
      <c r="C339" s="17" t="s">
        <v>82</v>
      </c>
      <c r="D339" s="17" t="s">
        <v>17</v>
      </c>
      <c r="E339" s="17" t="s">
        <v>27</v>
      </c>
      <c r="F339" s="17" t="s">
        <v>61</v>
      </c>
      <c r="G339" s="17" t="s">
        <v>72</v>
      </c>
      <c r="H339" s="46">
        <v>20</v>
      </c>
      <c r="I339" s="46">
        <v>7</v>
      </c>
    </row>
    <row r="340" spans="2:9" ht="19" x14ac:dyDescent="0.25">
      <c r="B340" s="67">
        <v>45224</v>
      </c>
      <c r="C340" s="17" t="s">
        <v>88</v>
      </c>
      <c r="D340" s="17" t="s">
        <v>59</v>
      </c>
      <c r="E340" s="17" t="s">
        <v>30</v>
      </c>
      <c r="F340" s="17" t="s">
        <v>62</v>
      </c>
      <c r="G340" s="17" t="s">
        <v>76</v>
      </c>
      <c r="H340" s="46">
        <v>25</v>
      </c>
      <c r="I340" s="46">
        <v>4</v>
      </c>
    </row>
    <row r="341" spans="2:9" ht="19" x14ac:dyDescent="0.25">
      <c r="B341" s="67">
        <v>45225</v>
      </c>
      <c r="C341" s="17" t="s">
        <v>89</v>
      </c>
      <c r="D341" s="17" t="s">
        <v>17</v>
      </c>
      <c r="E341" s="17" t="s">
        <v>27</v>
      </c>
      <c r="F341" s="17" t="s">
        <v>61</v>
      </c>
      <c r="G341" s="17" t="s">
        <v>80</v>
      </c>
      <c r="H341" s="46">
        <v>0</v>
      </c>
      <c r="I341" s="46">
        <v>4</v>
      </c>
    </row>
    <row r="342" spans="2:9" ht="19" x14ac:dyDescent="0.25">
      <c r="B342" s="67">
        <v>45227</v>
      </c>
      <c r="C342" s="17" t="s">
        <v>84</v>
      </c>
      <c r="D342" s="17" t="s">
        <v>43</v>
      </c>
      <c r="E342" s="17" t="s">
        <v>163</v>
      </c>
      <c r="F342" s="17" t="s">
        <v>63</v>
      </c>
      <c r="G342" s="17" t="s">
        <v>81</v>
      </c>
      <c r="H342" s="46">
        <v>20</v>
      </c>
      <c r="I342" s="46">
        <v>14</v>
      </c>
    </row>
    <row r="343" spans="2:9" ht="19" x14ac:dyDescent="0.25">
      <c r="B343" s="67">
        <v>45235</v>
      </c>
      <c r="C343" s="17" t="s">
        <v>89</v>
      </c>
      <c r="D343" s="17" t="s">
        <v>64</v>
      </c>
      <c r="E343" s="17" t="s">
        <v>164</v>
      </c>
      <c r="F343" s="17" t="s">
        <v>65</v>
      </c>
      <c r="G343" s="17" t="s">
        <v>75</v>
      </c>
      <c r="H343" s="46">
        <v>10</v>
      </c>
      <c r="I343" s="46">
        <v>3</v>
      </c>
    </row>
    <row r="344" spans="2:9" ht="19" x14ac:dyDescent="0.25">
      <c r="B344" s="67">
        <v>45236</v>
      </c>
      <c r="C344" s="17" t="s">
        <v>84</v>
      </c>
      <c r="D344" s="17" t="s">
        <v>64</v>
      </c>
      <c r="E344" s="17" t="s">
        <v>164</v>
      </c>
      <c r="F344" s="17" t="s">
        <v>65</v>
      </c>
      <c r="G344" s="17" t="s">
        <v>79</v>
      </c>
      <c r="H344" s="46">
        <v>25</v>
      </c>
      <c r="I344" s="46">
        <v>3</v>
      </c>
    </row>
    <row r="345" spans="2:9" ht="19" x14ac:dyDescent="0.25">
      <c r="B345" s="67">
        <v>45241</v>
      </c>
      <c r="C345" s="17" t="s">
        <v>82</v>
      </c>
      <c r="D345" s="17" t="s">
        <v>13</v>
      </c>
      <c r="E345" s="17" t="s">
        <v>28</v>
      </c>
      <c r="F345" s="17" t="s">
        <v>63</v>
      </c>
      <c r="G345" s="17" t="s">
        <v>78</v>
      </c>
      <c r="H345" s="46">
        <v>30</v>
      </c>
      <c r="I345" s="46">
        <v>20</v>
      </c>
    </row>
    <row r="346" spans="2:9" ht="19" x14ac:dyDescent="0.25">
      <c r="B346" s="67">
        <v>45244</v>
      </c>
      <c r="C346" s="17" t="s">
        <v>86</v>
      </c>
      <c r="D346" s="17" t="s">
        <v>64</v>
      </c>
      <c r="E346" s="17" t="s">
        <v>164</v>
      </c>
      <c r="F346" s="17" t="s">
        <v>65</v>
      </c>
      <c r="G346" s="17" t="s">
        <v>76</v>
      </c>
      <c r="H346" s="46">
        <v>25</v>
      </c>
      <c r="I346" s="46">
        <v>13</v>
      </c>
    </row>
    <row r="347" spans="2:9" ht="19" x14ac:dyDescent="0.25">
      <c r="B347" s="67">
        <v>45244</v>
      </c>
      <c r="C347" s="17" t="s">
        <v>86</v>
      </c>
      <c r="D347" s="17" t="s">
        <v>16</v>
      </c>
      <c r="E347" s="17" t="s">
        <v>29</v>
      </c>
      <c r="F347" s="17" t="s">
        <v>63</v>
      </c>
      <c r="G347" s="17" t="s">
        <v>78</v>
      </c>
      <c r="H347" s="46">
        <v>5</v>
      </c>
      <c r="I347" s="46">
        <v>4</v>
      </c>
    </row>
    <row r="348" spans="2:9" ht="19" x14ac:dyDescent="0.25">
      <c r="B348" s="67">
        <v>45247</v>
      </c>
      <c r="C348" s="17" t="s">
        <v>86</v>
      </c>
      <c r="D348" s="17" t="s">
        <v>43</v>
      </c>
      <c r="E348" s="17" t="s">
        <v>163</v>
      </c>
      <c r="F348" s="17" t="s">
        <v>63</v>
      </c>
      <c r="G348" s="17" t="s">
        <v>79</v>
      </c>
      <c r="H348" s="46">
        <v>30</v>
      </c>
      <c r="I348" s="46">
        <v>2</v>
      </c>
    </row>
    <row r="349" spans="2:9" ht="19" x14ac:dyDescent="0.25">
      <c r="B349" s="67">
        <v>45256</v>
      </c>
      <c r="C349" s="17" t="s">
        <v>84</v>
      </c>
      <c r="D349" s="17" t="s">
        <v>60</v>
      </c>
      <c r="E349" s="17" t="s">
        <v>161</v>
      </c>
      <c r="F349" s="17" t="s">
        <v>63</v>
      </c>
      <c r="G349" s="17" t="s">
        <v>73</v>
      </c>
      <c r="H349" s="46">
        <v>10</v>
      </c>
      <c r="I349" s="46">
        <v>11</v>
      </c>
    </row>
    <row r="350" spans="2:9" ht="19" x14ac:dyDescent="0.25">
      <c r="B350" s="67">
        <v>45264</v>
      </c>
      <c r="C350" s="17" t="s">
        <v>85</v>
      </c>
      <c r="D350" s="17" t="s">
        <v>148</v>
      </c>
      <c r="E350" s="17" t="s">
        <v>162</v>
      </c>
      <c r="F350" s="17" t="s">
        <v>67</v>
      </c>
      <c r="G350" s="17" t="s">
        <v>81</v>
      </c>
      <c r="H350" s="46">
        <v>10</v>
      </c>
      <c r="I350" s="46">
        <v>15</v>
      </c>
    </row>
    <row r="351" spans="2:9" ht="19" x14ac:dyDescent="0.25">
      <c r="B351" s="67">
        <v>45266</v>
      </c>
      <c r="C351" s="17" t="s">
        <v>89</v>
      </c>
      <c r="D351" s="17" t="s">
        <v>17</v>
      </c>
      <c r="E351" s="17" t="s">
        <v>27</v>
      </c>
      <c r="F351" s="17" t="s">
        <v>61</v>
      </c>
      <c r="G351" s="17" t="s">
        <v>75</v>
      </c>
      <c r="H351" s="46">
        <v>20</v>
      </c>
      <c r="I351" s="46">
        <v>2</v>
      </c>
    </row>
    <row r="352" spans="2:9" ht="19" x14ac:dyDescent="0.25">
      <c r="B352" s="67">
        <v>45268</v>
      </c>
      <c r="C352" s="17" t="s">
        <v>83</v>
      </c>
      <c r="D352" s="17" t="s">
        <v>71</v>
      </c>
      <c r="E352" s="17" t="s">
        <v>162</v>
      </c>
      <c r="F352" s="17" t="s">
        <v>67</v>
      </c>
      <c r="G352" s="17" t="s">
        <v>76</v>
      </c>
      <c r="H352" s="46">
        <v>15</v>
      </c>
      <c r="I352" s="46">
        <v>9</v>
      </c>
    </row>
    <row r="353" spans="2:9" ht="19" x14ac:dyDescent="0.25">
      <c r="B353" s="67">
        <v>45273</v>
      </c>
      <c r="C353" s="17" t="s">
        <v>85</v>
      </c>
      <c r="D353" s="17" t="s">
        <v>59</v>
      </c>
      <c r="E353" s="17" t="s">
        <v>30</v>
      </c>
      <c r="F353" s="17" t="s">
        <v>62</v>
      </c>
      <c r="G353" s="17" t="s">
        <v>72</v>
      </c>
      <c r="H353" s="46">
        <v>10</v>
      </c>
      <c r="I353" s="46">
        <v>17</v>
      </c>
    </row>
    <row r="354" spans="2:9" ht="19" x14ac:dyDescent="0.25">
      <c r="B354" s="67">
        <v>45274</v>
      </c>
      <c r="C354" s="17" t="s">
        <v>88</v>
      </c>
      <c r="D354" s="17" t="s">
        <v>17</v>
      </c>
      <c r="E354" s="17" t="s">
        <v>27</v>
      </c>
      <c r="F354" s="17" t="s">
        <v>61</v>
      </c>
      <c r="G354" s="17" t="s">
        <v>78</v>
      </c>
      <c r="H354" s="46">
        <v>10</v>
      </c>
      <c r="I354" s="46">
        <v>18</v>
      </c>
    </row>
    <row r="355" spans="2:9" ht="19" x14ac:dyDescent="0.25">
      <c r="B355" s="67">
        <v>45277</v>
      </c>
      <c r="C355" s="17" t="s">
        <v>87</v>
      </c>
      <c r="D355" s="17" t="s">
        <v>59</v>
      </c>
      <c r="E355" s="17" t="s">
        <v>30</v>
      </c>
      <c r="F355" s="17" t="s">
        <v>62</v>
      </c>
      <c r="G355" s="17" t="s">
        <v>72</v>
      </c>
      <c r="H355" s="46">
        <v>25</v>
      </c>
      <c r="I355" s="46">
        <v>19</v>
      </c>
    </row>
    <row r="356" spans="2:9" ht="19" x14ac:dyDescent="0.25">
      <c r="B356" s="67">
        <v>45285</v>
      </c>
      <c r="C356" s="17" t="s">
        <v>88</v>
      </c>
      <c r="D356" s="17" t="s">
        <v>13</v>
      </c>
      <c r="E356" s="17" t="s">
        <v>28</v>
      </c>
      <c r="F356" s="17" t="s">
        <v>63</v>
      </c>
      <c r="G356" s="17" t="s">
        <v>76</v>
      </c>
      <c r="H356" s="46">
        <v>25</v>
      </c>
      <c r="I356" s="46">
        <v>18</v>
      </c>
    </row>
    <row r="357" spans="2:9" ht="19" x14ac:dyDescent="0.25">
      <c r="B357" s="67">
        <v>45285</v>
      </c>
      <c r="C357" s="17" t="s">
        <v>87</v>
      </c>
      <c r="D357" s="17" t="s">
        <v>70</v>
      </c>
      <c r="E357" s="17" t="s">
        <v>162</v>
      </c>
      <c r="F357" s="17" t="s">
        <v>67</v>
      </c>
      <c r="G357" s="17" t="s">
        <v>78</v>
      </c>
      <c r="H357" s="46">
        <v>5</v>
      </c>
      <c r="I357" s="46">
        <v>11</v>
      </c>
    </row>
    <row r="358" spans="2:9" ht="19" x14ac:dyDescent="0.25">
      <c r="B358" s="67">
        <v>45289</v>
      </c>
      <c r="C358" s="17" t="s">
        <v>89</v>
      </c>
      <c r="D358" s="17" t="s">
        <v>64</v>
      </c>
      <c r="E358" s="17" t="s">
        <v>164</v>
      </c>
      <c r="F358" s="17" t="s">
        <v>65</v>
      </c>
      <c r="G358" s="17" t="s">
        <v>77</v>
      </c>
      <c r="H358" s="46">
        <v>0</v>
      </c>
      <c r="I358" s="46">
        <v>10</v>
      </c>
    </row>
    <row r="359" spans="2:9" ht="19" x14ac:dyDescent="0.25">
      <c r="B359" s="67">
        <v>45291</v>
      </c>
      <c r="C359" s="17" t="s">
        <v>83</v>
      </c>
      <c r="D359" s="17" t="s">
        <v>59</v>
      </c>
      <c r="E359" s="17" t="s">
        <v>30</v>
      </c>
      <c r="F359" s="17" t="s">
        <v>62</v>
      </c>
      <c r="G359" s="17" t="s">
        <v>79</v>
      </c>
      <c r="H359" s="46">
        <v>15</v>
      </c>
      <c r="I359" s="46">
        <v>15</v>
      </c>
    </row>
    <row r="360" spans="2:9" ht="19" x14ac:dyDescent="0.25">
      <c r="B360" s="67">
        <v>45292</v>
      </c>
      <c r="C360" s="17" t="s">
        <v>85</v>
      </c>
      <c r="D360" s="17" t="s">
        <v>17</v>
      </c>
      <c r="E360" s="17" t="s">
        <v>27</v>
      </c>
      <c r="F360" s="17" t="s">
        <v>61</v>
      </c>
      <c r="G360" s="17" t="s">
        <v>73</v>
      </c>
      <c r="H360" s="46">
        <v>0</v>
      </c>
      <c r="I360" s="46">
        <v>8</v>
      </c>
    </row>
    <row r="361" spans="2:9" ht="19" x14ac:dyDescent="0.25">
      <c r="B361" s="67">
        <v>45294</v>
      </c>
      <c r="C361" s="17" t="s">
        <v>89</v>
      </c>
      <c r="D361" s="17" t="s">
        <v>16</v>
      </c>
      <c r="E361" s="17" t="s">
        <v>29</v>
      </c>
      <c r="F361" s="17" t="s">
        <v>63</v>
      </c>
      <c r="G361" s="17" t="s">
        <v>79</v>
      </c>
      <c r="H361" s="46">
        <v>5</v>
      </c>
      <c r="I361" s="46">
        <v>20</v>
      </c>
    </row>
    <row r="362" spans="2:9" ht="19" x14ac:dyDescent="0.25">
      <c r="B362" s="67">
        <v>45295</v>
      </c>
      <c r="C362" s="17" t="s">
        <v>85</v>
      </c>
      <c r="D362" s="17" t="s">
        <v>13</v>
      </c>
      <c r="E362" s="17" t="s">
        <v>28</v>
      </c>
      <c r="F362" s="17" t="s">
        <v>63</v>
      </c>
      <c r="G362" s="17" t="s">
        <v>81</v>
      </c>
      <c r="H362" s="46">
        <v>15</v>
      </c>
      <c r="I362" s="46">
        <v>11</v>
      </c>
    </row>
    <row r="363" spans="2:9" ht="19" x14ac:dyDescent="0.25">
      <c r="B363" s="67">
        <v>45299</v>
      </c>
      <c r="C363" s="17" t="s">
        <v>89</v>
      </c>
      <c r="D363" s="17" t="s">
        <v>70</v>
      </c>
      <c r="E363" s="17" t="s">
        <v>162</v>
      </c>
      <c r="F363" s="17" t="s">
        <v>67</v>
      </c>
      <c r="G363" s="17" t="s">
        <v>72</v>
      </c>
      <c r="H363" s="46">
        <v>5</v>
      </c>
      <c r="I363" s="46">
        <v>7</v>
      </c>
    </row>
    <row r="364" spans="2:9" ht="19" x14ac:dyDescent="0.25">
      <c r="B364" s="67">
        <v>45300</v>
      </c>
      <c r="C364" s="17" t="s">
        <v>84</v>
      </c>
      <c r="D364" s="17" t="s">
        <v>43</v>
      </c>
      <c r="E364" s="17" t="s">
        <v>163</v>
      </c>
      <c r="F364" s="17" t="s">
        <v>63</v>
      </c>
      <c r="G364" s="17" t="s">
        <v>75</v>
      </c>
      <c r="H364" s="46">
        <v>15</v>
      </c>
      <c r="I364" s="46">
        <v>11</v>
      </c>
    </row>
    <row r="365" spans="2:9" ht="19" x14ac:dyDescent="0.25">
      <c r="B365" s="67">
        <v>45303</v>
      </c>
      <c r="C365" s="17" t="s">
        <v>87</v>
      </c>
      <c r="D365" s="17" t="s">
        <v>64</v>
      </c>
      <c r="E365" s="17" t="s">
        <v>164</v>
      </c>
      <c r="F365" s="17" t="s">
        <v>65</v>
      </c>
      <c r="G365" s="17" t="s">
        <v>72</v>
      </c>
      <c r="H365" s="46">
        <v>30</v>
      </c>
      <c r="I365" s="46">
        <v>16</v>
      </c>
    </row>
    <row r="366" spans="2:9" ht="19" x14ac:dyDescent="0.25">
      <c r="B366" s="67">
        <v>45305</v>
      </c>
      <c r="C366" s="17" t="s">
        <v>83</v>
      </c>
      <c r="D366" s="17" t="s">
        <v>15</v>
      </c>
      <c r="E366" s="17" t="s">
        <v>161</v>
      </c>
      <c r="F366" s="17" t="s">
        <v>63</v>
      </c>
      <c r="G366" s="17" t="s">
        <v>75</v>
      </c>
      <c r="H366" s="46">
        <v>20</v>
      </c>
      <c r="I366" s="46">
        <v>7</v>
      </c>
    </row>
    <row r="367" spans="2:9" ht="19" x14ac:dyDescent="0.25">
      <c r="B367" s="67">
        <v>45307</v>
      </c>
      <c r="C367" s="17" t="s">
        <v>84</v>
      </c>
      <c r="D367" s="17" t="s">
        <v>59</v>
      </c>
      <c r="E367" s="17" t="s">
        <v>30</v>
      </c>
      <c r="F367" s="17" t="s">
        <v>62</v>
      </c>
      <c r="G367" s="17" t="s">
        <v>73</v>
      </c>
      <c r="H367" s="46">
        <v>25</v>
      </c>
      <c r="I367" s="46">
        <v>11</v>
      </c>
    </row>
    <row r="368" spans="2:9" ht="19" x14ac:dyDescent="0.25">
      <c r="B368" s="67">
        <v>45317</v>
      </c>
      <c r="C368" s="17" t="s">
        <v>87</v>
      </c>
      <c r="D368" s="17" t="s">
        <v>148</v>
      </c>
      <c r="E368" s="17" t="s">
        <v>162</v>
      </c>
      <c r="F368" s="17" t="s">
        <v>67</v>
      </c>
      <c r="G368" s="17" t="s">
        <v>81</v>
      </c>
      <c r="H368" s="46">
        <v>0</v>
      </c>
      <c r="I368" s="46">
        <v>11</v>
      </c>
    </row>
    <row r="369" spans="2:9" ht="19" x14ac:dyDescent="0.25">
      <c r="B369" s="67">
        <v>45324</v>
      </c>
      <c r="C369" s="17" t="s">
        <v>86</v>
      </c>
      <c r="D369" s="17" t="s">
        <v>70</v>
      </c>
      <c r="E369" s="17" t="s">
        <v>162</v>
      </c>
      <c r="F369" s="17" t="s">
        <v>67</v>
      </c>
      <c r="G369" s="17" t="s">
        <v>77</v>
      </c>
      <c r="H369" s="46">
        <v>10</v>
      </c>
      <c r="I369" s="46">
        <v>11</v>
      </c>
    </row>
    <row r="370" spans="2:9" ht="19" x14ac:dyDescent="0.25">
      <c r="B370" s="67">
        <v>45325</v>
      </c>
      <c r="C370" s="17" t="s">
        <v>86</v>
      </c>
      <c r="D370" s="17" t="s">
        <v>13</v>
      </c>
      <c r="E370" s="17" t="s">
        <v>28</v>
      </c>
      <c r="F370" s="17" t="s">
        <v>63</v>
      </c>
      <c r="G370" s="17" t="s">
        <v>80</v>
      </c>
      <c r="H370" s="46">
        <v>10</v>
      </c>
      <c r="I370" s="46">
        <v>10</v>
      </c>
    </row>
    <row r="371" spans="2:9" ht="19" x14ac:dyDescent="0.25">
      <c r="B371" s="67">
        <v>45331</v>
      </c>
      <c r="C371" s="17" t="s">
        <v>84</v>
      </c>
      <c r="D371" s="17" t="s">
        <v>15</v>
      </c>
      <c r="E371" s="17" t="s">
        <v>161</v>
      </c>
      <c r="F371" s="17" t="s">
        <v>63</v>
      </c>
      <c r="G371" s="17" t="s">
        <v>75</v>
      </c>
      <c r="H371" s="46">
        <v>10</v>
      </c>
      <c r="I371" s="46">
        <v>2</v>
      </c>
    </row>
    <row r="372" spans="2:9" ht="19" x14ac:dyDescent="0.25">
      <c r="B372" s="67">
        <v>45339</v>
      </c>
      <c r="C372" s="17" t="s">
        <v>87</v>
      </c>
      <c r="D372" s="17" t="s">
        <v>148</v>
      </c>
      <c r="E372" s="17" t="s">
        <v>162</v>
      </c>
      <c r="F372" s="17" t="s">
        <v>67</v>
      </c>
      <c r="G372" s="17" t="s">
        <v>76</v>
      </c>
      <c r="H372" s="46">
        <v>0</v>
      </c>
      <c r="I372" s="46">
        <v>6</v>
      </c>
    </row>
    <row r="373" spans="2:9" ht="19" x14ac:dyDescent="0.25">
      <c r="B373" s="67">
        <v>45340</v>
      </c>
      <c r="C373" s="17" t="s">
        <v>83</v>
      </c>
      <c r="D373" s="17" t="s">
        <v>13</v>
      </c>
      <c r="E373" s="17" t="s">
        <v>28</v>
      </c>
      <c r="F373" s="17" t="s">
        <v>63</v>
      </c>
      <c r="G373" s="17" t="s">
        <v>75</v>
      </c>
      <c r="H373" s="46">
        <v>30</v>
      </c>
      <c r="I373" s="46">
        <v>20</v>
      </c>
    </row>
    <row r="374" spans="2:9" ht="19" x14ac:dyDescent="0.25">
      <c r="B374" s="67">
        <v>45347</v>
      </c>
      <c r="C374" s="17" t="s">
        <v>86</v>
      </c>
      <c r="D374" s="17" t="s">
        <v>60</v>
      </c>
      <c r="E374" s="17" t="s">
        <v>161</v>
      </c>
      <c r="F374" s="17" t="s">
        <v>63</v>
      </c>
      <c r="G374" s="17" t="s">
        <v>81</v>
      </c>
      <c r="H374" s="46">
        <v>10</v>
      </c>
      <c r="I374" s="46">
        <v>2</v>
      </c>
    </row>
    <row r="375" spans="2:9" ht="19" x14ac:dyDescent="0.25">
      <c r="B375" s="67">
        <v>45348</v>
      </c>
      <c r="C375" s="17" t="s">
        <v>83</v>
      </c>
      <c r="D375" s="17" t="s">
        <v>17</v>
      </c>
      <c r="E375" s="17" t="s">
        <v>27</v>
      </c>
      <c r="F375" s="17" t="s">
        <v>61</v>
      </c>
      <c r="G375" s="17" t="s">
        <v>74</v>
      </c>
      <c r="H375" s="46">
        <v>15</v>
      </c>
      <c r="I375" s="46">
        <v>20</v>
      </c>
    </row>
    <row r="376" spans="2:9" ht="19" x14ac:dyDescent="0.25">
      <c r="B376" s="67">
        <v>45355</v>
      </c>
      <c r="C376" s="17" t="s">
        <v>83</v>
      </c>
      <c r="D376" s="17" t="s">
        <v>59</v>
      </c>
      <c r="E376" s="17" t="s">
        <v>30</v>
      </c>
      <c r="F376" s="17" t="s">
        <v>62</v>
      </c>
      <c r="G376" s="17" t="s">
        <v>75</v>
      </c>
      <c r="H376" s="46">
        <v>30</v>
      </c>
      <c r="I376" s="46">
        <v>15</v>
      </c>
    </row>
    <row r="377" spans="2:9" ht="19" x14ac:dyDescent="0.25">
      <c r="B377" s="67">
        <v>45358</v>
      </c>
      <c r="C377" s="17" t="s">
        <v>85</v>
      </c>
      <c r="D377" s="17" t="s">
        <v>148</v>
      </c>
      <c r="E377" s="17" t="s">
        <v>162</v>
      </c>
      <c r="F377" s="17" t="s">
        <v>67</v>
      </c>
      <c r="G377" s="17" t="s">
        <v>73</v>
      </c>
      <c r="H377" s="46">
        <v>15</v>
      </c>
      <c r="I377" s="46">
        <v>11</v>
      </c>
    </row>
    <row r="378" spans="2:9" ht="19" x14ac:dyDescent="0.25">
      <c r="B378" s="67">
        <v>45358</v>
      </c>
      <c r="C378" s="17" t="s">
        <v>89</v>
      </c>
      <c r="D378" s="17" t="s">
        <v>17</v>
      </c>
      <c r="E378" s="17" t="s">
        <v>27</v>
      </c>
      <c r="F378" s="17" t="s">
        <v>61</v>
      </c>
      <c r="G378" s="17" t="s">
        <v>72</v>
      </c>
      <c r="H378" s="46">
        <v>15</v>
      </c>
      <c r="I378" s="46">
        <v>12</v>
      </c>
    </row>
    <row r="379" spans="2:9" ht="19" x14ac:dyDescent="0.25">
      <c r="B379" s="67">
        <v>45362</v>
      </c>
      <c r="C379" s="17" t="s">
        <v>82</v>
      </c>
      <c r="D379" s="17" t="s">
        <v>17</v>
      </c>
      <c r="E379" s="17" t="s">
        <v>27</v>
      </c>
      <c r="F379" s="17" t="s">
        <v>61</v>
      </c>
      <c r="G379" s="17" t="s">
        <v>81</v>
      </c>
      <c r="H379" s="46">
        <v>25</v>
      </c>
      <c r="I379" s="46">
        <v>2</v>
      </c>
    </row>
    <row r="380" spans="2:9" ht="19" x14ac:dyDescent="0.25">
      <c r="B380" s="67">
        <v>45362</v>
      </c>
      <c r="C380" s="17" t="s">
        <v>82</v>
      </c>
      <c r="D380" s="17" t="s">
        <v>17</v>
      </c>
      <c r="E380" s="17" t="s">
        <v>27</v>
      </c>
      <c r="F380" s="17" t="s">
        <v>61</v>
      </c>
      <c r="G380" s="17" t="s">
        <v>81</v>
      </c>
      <c r="H380" s="46">
        <v>5</v>
      </c>
      <c r="I380" s="46">
        <v>11</v>
      </c>
    </row>
    <row r="381" spans="2:9" ht="19" x14ac:dyDescent="0.25">
      <c r="B381" s="67">
        <v>45364</v>
      </c>
      <c r="C381" s="17" t="s">
        <v>83</v>
      </c>
      <c r="D381" s="17" t="s">
        <v>17</v>
      </c>
      <c r="E381" s="17" t="s">
        <v>27</v>
      </c>
      <c r="F381" s="17" t="s">
        <v>61</v>
      </c>
      <c r="G381" s="17" t="s">
        <v>74</v>
      </c>
      <c r="H381" s="46">
        <v>30</v>
      </c>
      <c r="I381" s="46">
        <v>7</v>
      </c>
    </row>
    <row r="382" spans="2:9" ht="19" x14ac:dyDescent="0.25">
      <c r="B382" s="67">
        <v>45365</v>
      </c>
      <c r="C382" s="17" t="s">
        <v>84</v>
      </c>
      <c r="D382" s="17" t="s">
        <v>13</v>
      </c>
      <c r="E382" s="17" t="s">
        <v>28</v>
      </c>
      <c r="F382" s="17" t="s">
        <v>63</v>
      </c>
      <c r="G382" s="17" t="s">
        <v>80</v>
      </c>
      <c r="H382" s="46">
        <v>0</v>
      </c>
      <c r="I382" s="46">
        <v>8</v>
      </c>
    </row>
    <row r="383" spans="2:9" ht="19" x14ac:dyDescent="0.25">
      <c r="B383" s="67">
        <v>45368</v>
      </c>
      <c r="C383" s="17" t="s">
        <v>82</v>
      </c>
      <c r="D383" s="17" t="s">
        <v>43</v>
      </c>
      <c r="E383" s="17" t="s">
        <v>163</v>
      </c>
      <c r="F383" s="17" t="s">
        <v>63</v>
      </c>
      <c r="G383" s="17" t="s">
        <v>76</v>
      </c>
      <c r="H383" s="46">
        <v>5</v>
      </c>
      <c r="I383" s="46">
        <v>18</v>
      </c>
    </row>
    <row r="384" spans="2:9" ht="19" x14ac:dyDescent="0.25">
      <c r="B384" s="67">
        <v>45381</v>
      </c>
      <c r="C384" s="17" t="s">
        <v>85</v>
      </c>
      <c r="D384" s="17" t="s">
        <v>13</v>
      </c>
      <c r="E384" s="17" t="s">
        <v>28</v>
      </c>
      <c r="F384" s="17" t="s">
        <v>63</v>
      </c>
      <c r="G384" s="17" t="s">
        <v>75</v>
      </c>
      <c r="H384" s="46">
        <v>20</v>
      </c>
      <c r="I384" s="46">
        <v>17</v>
      </c>
    </row>
    <row r="385" spans="2:10" ht="19" x14ac:dyDescent="0.25">
      <c r="B385" s="67">
        <v>45383</v>
      </c>
      <c r="C385" s="17" t="s">
        <v>89</v>
      </c>
      <c r="D385" s="17" t="s">
        <v>59</v>
      </c>
      <c r="E385" s="17" t="s">
        <v>30</v>
      </c>
      <c r="F385" s="17" t="s">
        <v>62</v>
      </c>
      <c r="G385" s="17" t="s">
        <v>80</v>
      </c>
      <c r="H385" s="46">
        <v>5</v>
      </c>
      <c r="I385" s="46">
        <v>10</v>
      </c>
    </row>
    <row r="386" spans="2:10" ht="19" x14ac:dyDescent="0.25">
      <c r="B386" s="67">
        <v>45385</v>
      </c>
      <c r="C386" s="17" t="s">
        <v>83</v>
      </c>
      <c r="D386" s="17" t="s">
        <v>60</v>
      </c>
      <c r="E386" s="17" t="s">
        <v>161</v>
      </c>
      <c r="F386" s="17" t="s">
        <v>63</v>
      </c>
      <c r="G386" s="17" t="s">
        <v>74</v>
      </c>
      <c r="H386" s="46">
        <v>25</v>
      </c>
      <c r="I386" s="46">
        <v>2</v>
      </c>
    </row>
    <row r="387" spans="2:10" ht="19" x14ac:dyDescent="0.25">
      <c r="B387" s="67">
        <v>45390</v>
      </c>
      <c r="C387" s="17" t="s">
        <v>87</v>
      </c>
      <c r="D387" s="17" t="s">
        <v>17</v>
      </c>
      <c r="E387" s="17" t="s">
        <v>27</v>
      </c>
      <c r="F387" s="17" t="s">
        <v>61</v>
      </c>
      <c r="G387" s="17" t="s">
        <v>78</v>
      </c>
      <c r="H387" s="46">
        <v>25</v>
      </c>
      <c r="I387" s="46">
        <v>9</v>
      </c>
    </row>
    <row r="388" spans="2:10" ht="19" x14ac:dyDescent="0.25">
      <c r="B388" s="67">
        <v>45401</v>
      </c>
      <c r="C388" s="17" t="s">
        <v>82</v>
      </c>
      <c r="D388" s="17" t="s">
        <v>64</v>
      </c>
      <c r="E388" s="17" t="s">
        <v>164</v>
      </c>
      <c r="F388" s="17" t="s">
        <v>65</v>
      </c>
      <c r="G388" s="17" t="s">
        <v>74</v>
      </c>
      <c r="H388" s="46">
        <v>25</v>
      </c>
      <c r="I388" s="46">
        <v>20</v>
      </c>
    </row>
    <row r="389" spans="2:10" ht="19" x14ac:dyDescent="0.25">
      <c r="B389" s="67">
        <v>45402</v>
      </c>
      <c r="C389" s="17" t="s">
        <v>85</v>
      </c>
      <c r="D389" s="17" t="s">
        <v>70</v>
      </c>
      <c r="E389" s="17" t="s">
        <v>162</v>
      </c>
      <c r="F389" s="17" t="s">
        <v>67</v>
      </c>
      <c r="G389" s="17" t="s">
        <v>78</v>
      </c>
      <c r="H389" s="46">
        <v>5</v>
      </c>
      <c r="I389" s="46">
        <v>12</v>
      </c>
    </row>
    <row r="390" spans="2:10" ht="19" x14ac:dyDescent="0.25">
      <c r="B390" s="67">
        <v>45404</v>
      </c>
      <c r="C390" s="17" t="s">
        <v>87</v>
      </c>
      <c r="D390" s="17" t="s">
        <v>13</v>
      </c>
      <c r="E390" s="17" t="s">
        <v>28</v>
      </c>
      <c r="F390" s="17" t="s">
        <v>63</v>
      </c>
      <c r="G390" s="17" t="s">
        <v>76</v>
      </c>
      <c r="H390" s="46">
        <v>25</v>
      </c>
      <c r="I390" s="46">
        <v>14</v>
      </c>
    </row>
    <row r="391" spans="2:10" ht="19" x14ac:dyDescent="0.25">
      <c r="B391" s="67">
        <v>45405</v>
      </c>
      <c r="C391" s="17" t="s">
        <v>88</v>
      </c>
      <c r="D391" s="17" t="s">
        <v>17</v>
      </c>
      <c r="E391" s="17" t="s">
        <v>27</v>
      </c>
      <c r="F391" s="17" t="s">
        <v>61</v>
      </c>
      <c r="G391" s="17" t="s">
        <v>80</v>
      </c>
      <c r="H391" s="46">
        <v>10</v>
      </c>
      <c r="I391" s="46">
        <v>2</v>
      </c>
    </row>
    <row r="392" spans="2:10" ht="19" x14ac:dyDescent="0.25">
      <c r="B392" s="67">
        <v>45406</v>
      </c>
      <c r="C392" s="17" t="s">
        <v>84</v>
      </c>
      <c r="D392" s="17" t="s">
        <v>148</v>
      </c>
      <c r="E392" s="17" t="s">
        <v>162</v>
      </c>
      <c r="F392" s="17" t="s">
        <v>67</v>
      </c>
      <c r="G392" s="17" t="s">
        <v>75</v>
      </c>
      <c r="H392" s="46">
        <v>20</v>
      </c>
      <c r="I392" s="46">
        <v>6</v>
      </c>
    </row>
    <row r="393" spans="2:10" ht="19" x14ac:dyDescent="0.25">
      <c r="B393" s="67">
        <v>45407</v>
      </c>
      <c r="C393" s="17" t="s">
        <v>83</v>
      </c>
      <c r="D393" s="17" t="s">
        <v>68</v>
      </c>
      <c r="E393" s="17" t="s">
        <v>162</v>
      </c>
      <c r="F393" s="17" t="s">
        <v>67</v>
      </c>
      <c r="G393" s="17" t="s">
        <v>78</v>
      </c>
      <c r="H393" s="46">
        <v>20</v>
      </c>
      <c r="I393" s="46">
        <v>17</v>
      </c>
    </row>
    <row r="394" spans="2:10" ht="19" x14ac:dyDescent="0.25">
      <c r="B394" s="67">
        <v>45407</v>
      </c>
      <c r="C394" s="17" t="s">
        <v>89</v>
      </c>
      <c r="D394" s="17" t="s">
        <v>60</v>
      </c>
      <c r="E394" s="17" t="s">
        <v>161</v>
      </c>
      <c r="F394" s="17" t="s">
        <v>63</v>
      </c>
      <c r="G394" s="17" t="s">
        <v>81</v>
      </c>
      <c r="H394" s="46">
        <v>15</v>
      </c>
      <c r="I394" s="46">
        <v>20</v>
      </c>
    </row>
    <row r="396" spans="2:10" x14ac:dyDescent="0.2">
      <c r="B396" t="str" cm="1">
        <f t="array" ref="B396:I787">SourceSales[#All]</f>
        <v>Date</v>
      </c>
      <c r="C396" t="str">
        <v>Sales Rep</v>
      </c>
      <c r="D396" t="str">
        <v>Location</v>
      </c>
      <c r="E396" t="str">
        <v>Country</v>
      </c>
      <c r="F396" t="str">
        <v>Continent</v>
      </c>
      <c r="G396" t="str">
        <v>Product</v>
      </c>
      <c r="H396" t="str">
        <v>Quantity</v>
      </c>
      <c r="I396" t="str">
        <v>Sales ($)</v>
      </c>
    </row>
    <row r="397" spans="2:10" x14ac:dyDescent="0.2">
      <c r="B397" s="10">
        <v>44200</v>
      </c>
      <c r="C397" t="str">
        <v>Hannah</v>
      </c>
      <c r="D397" t="str">
        <v>Tokyo</v>
      </c>
      <c r="E397" t="str">
        <v>Japan</v>
      </c>
      <c r="F397" t="str">
        <v>Asia</v>
      </c>
      <c r="G397" t="str">
        <v>Sosa Drinks</v>
      </c>
      <c r="H397">
        <v>25</v>
      </c>
      <c r="I397">
        <v>20</v>
      </c>
    </row>
    <row r="398" spans="2:10" x14ac:dyDescent="0.2">
      <c r="B398" s="10">
        <v>44201</v>
      </c>
      <c r="C398" t="str">
        <v>Eugene</v>
      </c>
      <c r="D398" t="str">
        <v>Milan</v>
      </c>
      <c r="E398" t="str">
        <v>Italy</v>
      </c>
      <c r="F398" t="str">
        <v>Europe</v>
      </c>
      <c r="G398" t="str">
        <v>Pizzas</v>
      </c>
      <c r="H398">
        <v>10</v>
      </c>
      <c r="I398">
        <v>19</v>
      </c>
      <c r="J398">
        <f>SUBTOTAL(3,B4)</f>
        <v>1</v>
      </c>
    </row>
    <row r="399" spans="2:10" x14ac:dyDescent="0.2">
      <c r="B399" s="10">
        <v>44204</v>
      </c>
      <c r="C399" t="str">
        <v>Barbie</v>
      </c>
      <c r="D399" t="str">
        <v>London</v>
      </c>
      <c r="E399" t="str">
        <v>United Kingdom</v>
      </c>
      <c r="F399" t="str">
        <v>Europe</v>
      </c>
      <c r="G399" t="str">
        <v>Unsweetened Yoghurt</v>
      </c>
      <c r="H399">
        <v>30</v>
      </c>
      <c r="I399">
        <v>12</v>
      </c>
      <c r="J399">
        <f t="shared" ref="J399:J462" si="0">SUBTOTAL(3,B5)</f>
        <v>1</v>
      </c>
    </row>
    <row r="400" spans="2:10" x14ac:dyDescent="0.2">
      <c r="B400" s="10">
        <v>44210</v>
      </c>
      <c r="C400" t="str">
        <v>Hannah</v>
      </c>
      <c r="D400" t="str">
        <v>Tokyo</v>
      </c>
      <c r="E400" t="str">
        <v>Japan</v>
      </c>
      <c r="F400" t="str">
        <v>Asia</v>
      </c>
      <c r="G400" t="str">
        <v>Fresh Juice</v>
      </c>
      <c r="H400">
        <v>15</v>
      </c>
      <c r="I400">
        <v>15</v>
      </c>
      <c r="J400">
        <f t="shared" si="0"/>
        <v>1</v>
      </c>
    </row>
    <row r="401" spans="2:10" x14ac:dyDescent="0.2">
      <c r="B401" s="10">
        <v>44211</v>
      </c>
      <c r="C401" t="str">
        <v>Felix</v>
      </c>
      <c r="D401" t="str">
        <v>Houston</v>
      </c>
      <c r="E401" t="str">
        <v>United States</v>
      </c>
      <c r="F401" t="str">
        <v>North America</v>
      </c>
      <c r="G401" t="str">
        <v>Pizzas</v>
      </c>
      <c r="H401">
        <v>20</v>
      </c>
      <c r="I401">
        <v>19</v>
      </c>
      <c r="J401">
        <f t="shared" si="0"/>
        <v>1</v>
      </c>
    </row>
    <row r="402" spans="2:10" x14ac:dyDescent="0.2">
      <c r="B402" s="10">
        <v>44212</v>
      </c>
      <c r="C402" t="str">
        <v>Barbie</v>
      </c>
      <c r="D402" t="str">
        <v>London</v>
      </c>
      <c r="E402" t="str">
        <v>United Kingdom</v>
      </c>
      <c r="F402" t="str">
        <v>Europe</v>
      </c>
      <c r="G402" t="str">
        <v>Fresh Juice</v>
      </c>
      <c r="H402">
        <v>15</v>
      </c>
      <c r="I402">
        <v>10</v>
      </c>
      <c r="J402">
        <f t="shared" si="0"/>
        <v>1</v>
      </c>
    </row>
    <row r="403" spans="2:10" x14ac:dyDescent="0.2">
      <c r="B403" s="10">
        <v>44215</v>
      </c>
      <c r="C403" t="str">
        <v>Hannah</v>
      </c>
      <c r="D403" t="str">
        <v>Houston</v>
      </c>
      <c r="E403" t="str">
        <v>United States</v>
      </c>
      <c r="F403" t="str">
        <v>North America</v>
      </c>
      <c r="G403" t="str">
        <v>Pizzas</v>
      </c>
      <c r="H403">
        <v>25</v>
      </c>
      <c r="I403">
        <v>20</v>
      </c>
      <c r="J403">
        <f t="shared" si="0"/>
        <v>1</v>
      </c>
    </row>
    <row r="404" spans="2:10" x14ac:dyDescent="0.2">
      <c r="B404" s="10">
        <v>44219</v>
      </c>
      <c r="C404" t="str">
        <v>Godwin</v>
      </c>
      <c r="D404" t="str">
        <v>Atlanta</v>
      </c>
      <c r="E404" t="str">
        <v>United States</v>
      </c>
      <c r="F404" t="str">
        <v>North America</v>
      </c>
      <c r="G404" t="str">
        <v>Fresh Juice</v>
      </c>
      <c r="H404">
        <v>25</v>
      </c>
      <c r="I404">
        <v>18</v>
      </c>
      <c r="J404">
        <f t="shared" si="0"/>
        <v>1</v>
      </c>
    </row>
    <row r="405" spans="2:10" x14ac:dyDescent="0.2">
      <c r="B405" s="10">
        <v>44222</v>
      </c>
      <c r="C405" t="str">
        <v>Felix</v>
      </c>
      <c r="D405" t="str">
        <v>London</v>
      </c>
      <c r="E405" t="str">
        <v>United Kingdom</v>
      </c>
      <c r="F405" t="str">
        <v>Europe</v>
      </c>
      <c r="G405" t="str">
        <v>Fruit Cake</v>
      </c>
      <c r="H405">
        <v>0</v>
      </c>
      <c r="I405">
        <v>13</v>
      </c>
      <c r="J405">
        <f t="shared" si="0"/>
        <v>1</v>
      </c>
    </row>
    <row r="406" spans="2:10" x14ac:dyDescent="0.2">
      <c r="B406" s="10">
        <v>44223</v>
      </c>
      <c r="C406" t="str">
        <v>Debra</v>
      </c>
      <c r="D406" t="str">
        <v>Rome</v>
      </c>
      <c r="E406" t="str">
        <v>Italy</v>
      </c>
      <c r="F406" t="str">
        <v>Europe</v>
      </c>
      <c r="G406" t="str">
        <v>Banana bread</v>
      </c>
      <c r="H406">
        <v>10</v>
      </c>
      <c r="I406">
        <v>18</v>
      </c>
      <c r="J406">
        <f t="shared" si="0"/>
        <v>1</v>
      </c>
    </row>
    <row r="407" spans="2:10" x14ac:dyDescent="0.2">
      <c r="B407" s="10">
        <v>44226</v>
      </c>
      <c r="C407" t="str">
        <v>Felix</v>
      </c>
      <c r="D407" t="str">
        <v>Rio de Janeiro</v>
      </c>
      <c r="E407" t="str">
        <v>Brazil</v>
      </c>
      <c r="F407" t="str">
        <v>South America</v>
      </c>
      <c r="G407" t="str">
        <v>Milk Shake</v>
      </c>
      <c r="H407">
        <v>5</v>
      </c>
      <c r="I407">
        <v>12</v>
      </c>
      <c r="J407">
        <f t="shared" si="0"/>
        <v>1</v>
      </c>
    </row>
    <row r="408" spans="2:10" x14ac:dyDescent="0.2">
      <c r="B408" s="10">
        <v>44226</v>
      </c>
      <c r="C408" t="str">
        <v>Charlie</v>
      </c>
      <c r="D408" t="str">
        <v>Berlin</v>
      </c>
      <c r="E408" t="str">
        <v>Germany</v>
      </c>
      <c r="F408" t="str">
        <v>Europe</v>
      </c>
      <c r="G408" t="str">
        <v>Fruit Cake</v>
      </c>
      <c r="H408">
        <v>20</v>
      </c>
      <c r="I408">
        <v>18</v>
      </c>
      <c r="J408">
        <f t="shared" si="0"/>
        <v>1</v>
      </c>
    </row>
    <row r="409" spans="2:10" x14ac:dyDescent="0.2">
      <c r="B409" s="10">
        <v>44230</v>
      </c>
      <c r="C409" t="str">
        <v>Charlie</v>
      </c>
      <c r="D409" t="str">
        <v>London</v>
      </c>
      <c r="E409" t="str">
        <v>United Kingdom</v>
      </c>
      <c r="F409" t="str">
        <v>Europe</v>
      </c>
      <c r="G409" t="str">
        <v>Fruit Cake</v>
      </c>
      <c r="H409">
        <v>5</v>
      </c>
      <c r="I409">
        <v>15</v>
      </c>
      <c r="J409">
        <f t="shared" si="0"/>
        <v>1</v>
      </c>
    </row>
    <row r="410" spans="2:10" x14ac:dyDescent="0.2">
      <c r="B410" s="10">
        <v>44230</v>
      </c>
      <c r="C410" t="str">
        <v>Godwin</v>
      </c>
      <c r="D410" t="str">
        <v>Houston</v>
      </c>
      <c r="E410" t="str">
        <v>United States</v>
      </c>
      <c r="F410" t="str">
        <v>North America</v>
      </c>
      <c r="G410" t="str">
        <v>Unsweetened Yoghurt</v>
      </c>
      <c r="H410">
        <v>10</v>
      </c>
      <c r="I410">
        <v>14</v>
      </c>
      <c r="J410">
        <f t="shared" si="0"/>
        <v>1</v>
      </c>
    </row>
    <row r="411" spans="2:10" x14ac:dyDescent="0.2">
      <c r="B411" s="10">
        <v>44243</v>
      </c>
      <c r="C411" t="str">
        <v>Debra</v>
      </c>
      <c r="D411" t="str">
        <v>Milan</v>
      </c>
      <c r="E411" t="str">
        <v>Italy</v>
      </c>
      <c r="F411" t="str">
        <v>Europe</v>
      </c>
      <c r="G411" t="str">
        <v>Fresh Juice</v>
      </c>
      <c r="H411">
        <v>15</v>
      </c>
      <c r="I411">
        <v>16</v>
      </c>
      <c r="J411">
        <f t="shared" si="0"/>
        <v>1</v>
      </c>
    </row>
    <row r="412" spans="2:10" x14ac:dyDescent="0.2">
      <c r="B412" s="10">
        <v>44243</v>
      </c>
      <c r="C412" t="str">
        <v>Eugene</v>
      </c>
      <c r="D412" t="str">
        <v>London</v>
      </c>
      <c r="E412" t="str">
        <v>United Kingdom</v>
      </c>
      <c r="F412" t="str">
        <v>Europe</v>
      </c>
      <c r="G412" t="str">
        <v>Fruit Cake</v>
      </c>
      <c r="H412">
        <v>25</v>
      </c>
      <c r="I412">
        <v>14</v>
      </c>
      <c r="J412">
        <f t="shared" si="0"/>
        <v>1</v>
      </c>
    </row>
    <row r="413" spans="2:10" x14ac:dyDescent="0.2">
      <c r="B413" s="10">
        <v>44245</v>
      </c>
      <c r="C413" t="str">
        <v>Godwin</v>
      </c>
      <c r="D413" t="str">
        <v>Houston</v>
      </c>
      <c r="E413" t="str">
        <v>United States</v>
      </c>
      <c r="F413" t="str">
        <v>North America</v>
      </c>
      <c r="G413" t="str">
        <v>Fresh Juice</v>
      </c>
      <c r="H413">
        <v>10</v>
      </c>
      <c r="I413">
        <v>12</v>
      </c>
      <c r="J413">
        <f t="shared" si="0"/>
        <v>1</v>
      </c>
    </row>
    <row r="414" spans="2:10" x14ac:dyDescent="0.2">
      <c r="B414" s="10">
        <v>44246</v>
      </c>
      <c r="C414" t="str">
        <v>Barbie</v>
      </c>
      <c r="D414" t="str">
        <v>Rio de Janeiro</v>
      </c>
      <c r="E414" t="str">
        <v>Brazil</v>
      </c>
      <c r="F414" t="str">
        <v>South America</v>
      </c>
      <c r="G414" t="str">
        <v>Milk Shake</v>
      </c>
      <c r="H414">
        <v>15</v>
      </c>
      <c r="I414">
        <v>3</v>
      </c>
      <c r="J414">
        <f t="shared" si="0"/>
        <v>1</v>
      </c>
    </row>
    <row r="415" spans="2:10" x14ac:dyDescent="0.2">
      <c r="B415" s="10">
        <v>44246</v>
      </c>
      <c r="C415" t="str">
        <v>Debra</v>
      </c>
      <c r="D415" t="str">
        <v>Lagos</v>
      </c>
      <c r="E415" t="str">
        <v>Nigeria</v>
      </c>
      <c r="F415" t="str">
        <v>Africa</v>
      </c>
      <c r="G415" t="str">
        <v>Sosa Drinks</v>
      </c>
      <c r="H415">
        <v>25</v>
      </c>
      <c r="I415">
        <v>5</v>
      </c>
      <c r="J415">
        <f t="shared" si="0"/>
        <v>1</v>
      </c>
    </row>
    <row r="416" spans="2:10" x14ac:dyDescent="0.2">
      <c r="B416" s="10">
        <v>44247</v>
      </c>
      <c r="C416" t="str">
        <v>Hannah</v>
      </c>
      <c r="D416" t="str">
        <v>Rome</v>
      </c>
      <c r="E416" t="str">
        <v>Italy</v>
      </c>
      <c r="F416" t="str">
        <v>Europe</v>
      </c>
      <c r="G416" t="str">
        <v>Sosa Drinks</v>
      </c>
      <c r="H416">
        <v>10</v>
      </c>
      <c r="I416">
        <v>16</v>
      </c>
      <c r="J416">
        <f t="shared" si="0"/>
        <v>1</v>
      </c>
    </row>
    <row r="417" spans="2:10" x14ac:dyDescent="0.2">
      <c r="B417" s="10">
        <v>44248</v>
      </c>
      <c r="C417" t="str">
        <v>Charlie</v>
      </c>
      <c r="D417" t="str">
        <v>Boston</v>
      </c>
      <c r="E417" t="str">
        <v>United States</v>
      </c>
      <c r="F417" t="str">
        <v>North America</v>
      </c>
      <c r="G417" t="str">
        <v>Sosa Drinks</v>
      </c>
      <c r="H417">
        <v>10</v>
      </c>
      <c r="I417">
        <v>12</v>
      </c>
      <c r="J417">
        <f t="shared" si="0"/>
        <v>1</v>
      </c>
    </row>
    <row r="418" spans="2:10" x14ac:dyDescent="0.2">
      <c r="B418" s="10">
        <v>44248</v>
      </c>
      <c r="C418" t="str">
        <v>Hannah</v>
      </c>
      <c r="D418" t="str">
        <v>Milan</v>
      </c>
      <c r="E418" t="str">
        <v>Italy</v>
      </c>
      <c r="F418" t="str">
        <v>Europe</v>
      </c>
      <c r="G418" t="str">
        <v>Pizzas</v>
      </c>
      <c r="H418">
        <v>10</v>
      </c>
      <c r="I418">
        <v>2</v>
      </c>
      <c r="J418">
        <f t="shared" si="0"/>
        <v>1</v>
      </c>
    </row>
    <row r="419" spans="2:10" x14ac:dyDescent="0.2">
      <c r="B419" s="10">
        <v>44252</v>
      </c>
      <c r="C419" t="str">
        <v>Godwin</v>
      </c>
      <c r="D419" t="str">
        <v>Tokyo</v>
      </c>
      <c r="E419" t="str">
        <v>Japan</v>
      </c>
      <c r="F419" t="str">
        <v>Asia</v>
      </c>
      <c r="G419" t="str">
        <v>Fresh Juice</v>
      </c>
      <c r="H419">
        <v>20</v>
      </c>
      <c r="I419">
        <v>14</v>
      </c>
      <c r="J419">
        <f t="shared" si="0"/>
        <v>1</v>
      </c>
    </row>
    <row r="420" spans="2:10" x14ac:dyDescent="0.2">
      <c r="B420" s="10">
        <v>44265</v>
      </c>
      <c r="C420" t="str">
        <v>Felix</v>
      </c>
      <c r="D420" t="str">
        <v>Lagos</v>
      </c>
      <c r="E420" t="str">
        <v>Nigeria</v>
      </c>
      <c r="F420" t="str">
        <v>Africa</v>
      </c>
      <c r="G420" t="str">
        <v>White Choco</v>
      </c>
      <c r="H420">
        <v>5</v>
      </c>
      <c r="I420">
        <v>17</v>
      </c>
      <c r="J420">
        <f t="shared" si="0"/>
        <v>1</v>
      </c>
    </row>
    <row r="421" spans="2:10" x14ac:dyDescent="0.2">
      <c r="B421" s="10">
        <v>44265</v>
      </c>
      <c r="C421" t="str">
        <v>Debra</v>
      </c>
      <c r="D421" t="str">
        <v>Tokyo</v>
      </c>
      <c r="E421" t="str">
        <v>Japan</v>
      </c>
      <c r="F421" t="str">
        <v>Asia</v>
      </c>
      <c r="G421" t="str">
        <v>Unsweetened Yoghurt</v>
      </c>
      <c r="H421">
        <v>0</v>
      </c>
      <c r="I421">
        <v>12</v>
      </c>
      <c r="J421">
        <f t="shared" si="0"/>
        <v>1</v>
      </c>
    </row>
    <row r="422" spans="2:10" x14ac:dyDescent="0.2">
      <c r="B422" s="10">
        <v>44265</v>
      </c>
      <c r="C422" t="str">
        <v>Charlie</v>
      </c>
      <c r="D422" t="str">
        <v>Berlin</v>
      </c>
      <c r="E422" t="str">
        <v>Germany</v>
      </c>
      <c r="F422" t="str">
        <v>Europe</v>
      </c>
      <c r="G422" t="str">
        <v>Vanilla Cream</v>
      </c>
      <c r="H422">
        <v>20</v>
      </c>
      <c r="I422">
        <v>4</v>
      </c>
      <c r="J422">
        <f t="shared" si="0"/>
        <v>1</v>
      </c>
    </row>
    <row r="423" spans="2:10" x14ac:dyDescent="0.2">
      <c r="B423" s="10">
        <v>44268</v>
      </c>
      <c r="C423" t="str">
        <v>Barbie</v>
      </c>
      <c r="D423" t="str">
        <v>London</v>
      </c>
      <c r="E423" t="str">
        <v>United Kingdom</v>
      </c>
      <c r="F423" t="str">
        <v>Europe</v>
      </c>
      <c r="G423" t="str">
        <v>White Choco</v>
      </c>
      <c r="H423">
        <v>20</v>
      </c>
      <c r="I423">
        <v>8</v>
      </c>
      <c r="J423">
        <f t="shared" si="0"/>
        <v>1</v>
      </c>
    </row>
    <row r="424" spans="2:10" x14ac:dyDescent="0.2">
      <c r="B424" s="10">
        <v>44272</v>
      </c>
      <c r="C424" t="str">
        <v>Alex</v>
      </c>
      <c r="D424" t="str">
        <v>Rio de Janeiro</v>
      </c>
      <c r="E424" t="str">
        <v>Brazil</v>
      </c>
      <c r="F424" t="str">
        <v>South America</v>
      </c>
      <c r="G424" t="str">
        <v>Vanilla Cream</v>
      </c>
      <c r="H424">
        <v>20</v>
      </c>
      <c r="I424">
        <v>11</v>
      </c>
      <c r="J424">
        <f t="shared" si="0"/>
        <v>1</v>
      </c>
    </row>
    <row r="425" spans="2:10" x14ac:dyDescent="0.2">
      <c r="B425" s="10">
        <v>44276</v>
      </c>
      <c r="C425" t="str">
        <v>Barbie</v>
      </c>
      <c r="D425" t="str">
        <v>Tokyo</v>
      </c>
      <c r="E425" t="str">
        <v>Japan</v>
      </c>
      <c r="F425" t="str">
        <v>Asia</v>
      </c>
      <c r="G425" t="str">
        <v>Pizzas</v>
      </c>
      <c r="H425">
        <v>5</v>
      </c>
      <c r="I425">
        <v>13</v>
      </c>
      <c r="J425">
        <f t="shared" si="0"/>
        <v>1</v>
      </c>
    </row>
    <row r="426" spans="2:10" x14ac:dyDescent="0.2">
      <c r="B426" s="10">
        <v>44277</v>
      </c>
      <c r="C426" t="str">
        <v>Felix</v>
      </c>
      <c r="D426" t="str">
        <v>Atlanta</v>
      </c>
      <c r="E426" t="str">
        <v>United States</v>
      </c>
      <c r="F426" t="str">
        <v>North America</v>
      </c>
      <c r="G426" t="str">
        <v>Unsweetened Yoghurt</v>
      </c>
      <c r="H426">
        <v>25</v>
      </c>
      <c r="I426">
        <v>20</v>
      </c>
      <c r="J426">
        <f t="shared" si="0"/>
        <v>1</v>
      </c>
    </row>
    <row r="427" spans="2:10" x14ac:dyDescent="0.2">
      <c r="B427" s="10">
        <v>44277</v>
      </c>
      <c r="C427" t="str">
        <v>Alex</v>
      </c>
      <c r="D427" t="str">
        <v>Berlin</v>
      </c>
      <c r="E427" t="str">
        <v>Germany</v>
      </c>
      <c r="F427" t="str">
        <v>Europe</v>
      </c>
      <c r="G427" t="str">
        <v>Milk Shake</v>
      </c>
      <c r="H427">
        <v>5</v>
      </c>
      <c r="I427">
        <v>20</v>
      </c>
      <c r="J427">
        <f t="shared" si="0"/>
        <v>1</v>
      </c>
    </row>
    <row r="428" spans="2:10" x14ac:dyDescent="0.2">
      <c r="B428" s="10">
        <v>44278</v>
      </c>
      <c r="C428" t="str">
        <v>Hannah</v>
      </c>
      <c r="D428" t="str">
        <v>Lagos</v>
      </c>
      <c r="E428" t="str">
        <v>Nigeria</v>
      </c>
      <c r="F428" t="str">
        <v>Africa</v>
      </c>
      <c r="G428" t="str">
        <v>Sosa Drinks</v>
      </c>
      <c r="H428">
        <v>15</v>
      </c>
      <c r="I428">
        <v>5</v>
      </c>
      <c r="J428">
        <f t="shared" si="0"/>
        <v>1</v>
      </c>
    </row>
    <row r="429" spans="2:10" x14ac:dyDescent="0.2">
      <c r="B429" s="10">
        <v>44281</v>
      </c>
      <c r="C429" t="str">
        <v>Felix</v>
      </c>
      <c r="D429" t="str">
        <v>Tokyo</v>
      </c>
      <c r="E429" t="str">
        <v>Japan</v>
      </c>
      <c r="F429" t="str">
        <v>Asia</v>
      </c>
      <c r="G429" t="str">
        <v>Sosa Drinks</v>
      </c>
      <c r="H429">
        <v>10</v>
      </c>
      <c r="I429">
        <v>19</v>
      </c>
      <c r="J429">
        <f t="shared" si="0"/>
        <v>1</v>
      </c>
    </row>
    <row r="430" spans="2:10" x14ac:dyDescent="0.2">
      <c r="B430" s="10">
        <v>44285</v>
      </c>
      <c r="C430" t="str">
        <v>Debra</v>
      </c>
      <c r="D430" t="str">
        <v>Rio de Janeiro</v>
      </c>
      <c r="E430" t="str">
        <v>Brazil</v>
      </c>
      <c r="F430" t="str">
        <v>South America</v>
      </c>
      <c r="G430" t="str">
        <v>Milk Shake</v>
      </c>
      <c r="H430">
        <v>5</v>
      </c>
      <c r="I430">
        <v>11</v>
      </c>
      <c r="J430">
        <f t="shared" si="0"/>
        <v>1</v>
      </c>
    </row>
    <row r="431" spans="2:10" x14ac:dyDescent="0.2">
      <c r="B431" s="10">
        <v>44290</v>
      </c>
      <c r="C431" t="str">
        <v>Debra</v>
      </c>
      <c r="D431" t="str">
        <v>New York</v>
      </c>
      <c r="E431" t="str">
        <v>United States</v>
      </c>
      <c r="F431" t="str">
        <v>North America</v>
      </c>
      <c r="G431" t="str">
        <v>Banana bread</v>
      </c>
      <c r="H431">
        <v>30</v>
      </c>
      <c r="I431">
        <v>20</v>
      </c>
      <c r="J431">
        <f t="shared" si="0"/>
        <v>1</v>
      </c>
    </row>
    <row r="432" spans="2:10" x14ac:dyDescent="0.2">
      <c r="B432" s="10">
        <v>44292</v>
      </c>
      <c r="C432" t="str">
        <v>Felix</v>
      </c>
      <c r="D432" t="str">
        <v>Boston</v>
      </c>
      <c r="E432" t="str">
        <v>United States</v>
      </c>
      <c r="F432" t="str">
        <v>North America</v>
      </c>
      <c r="G432" t="str">
        <v>White Choco</v>
      </c>
      <c r="H432">
        <v>20</v>
      </c>
      <c r="I432">
        <v>2</v>
      </c>
      <c r="J432">
        <f t="shared" si="0"/>
        <v>1</v>
      </c>
    </row>
    <row r="433" spans="2:10" x14ac:dyDescent="0.2">
      <c r="B433" s="10">
        <v>44298</v>
      </c>
      <c r="C433" t="str">
        <v>Charlie</v>
      </c>
      <c r="D433" t="str">
        <v>Washington, D.C.</v>
      </c>
      <c r="E433" t="str">
        <v>United States</v>
      </c>
      <c r="F433" t="str">
        <v>North America</v>
      </c>
      <c r="G433" t="str">
        <v>Fresh Juice</v>
      </c>
      <c r="H433">
        <v>25</v>
      </c>
      <c r="I433">
        <v>4</v>
      </c>
      <c r="J433">
        <f t="shared" si="0"/>
        <v>1</v>
      </c>
    </row>
    <row r="434" spans="2:10" x14ac:dyDescent="0.2">
      <c r="B434" s="10">
        <v>44300</v>
      </c>
      <c r="C434" t="str">
        <v>Godwin</v>
      </c>
      <c r="D434" t="str">
        <v>Boston</v>
      </c>
      <c r="E434" t="str">
        <v>United States</v>
      </c>
      <c r="F434" t="str">
        <v>North America</v>
      </c>
      <c r="G434" t="str">
        <v>Vanilla Cream</v>
      </c>
      <c r="H434">
        <v>15</v>
      </c>
      <c r="I434">
        <v>14</v>
      </c>
      <c r="J434">
        <f t="shared" si="0"/>
        <v>1</v>
      </c>
    </row>
    <row r="435" spans="2:10" x14ac:dyDescent="0.2">
      <c r="B435" s="10">
        <v>44304</v>
      </c>
      <c r="C435" t="str">
        <v>Felix</v>
      </c>
      <c r="D435" t="str">
        <v>Rio de Janeiro</v>
      </c>
      <c r="E435" t="str">
        <v>Brazil</v>
      </c>
      <c r="F435" t="str">
        <v>South America</v>
      </c>
      <c r="G435" t="str">
        <v>Vanilla Cream</v>
      </c>
      <c r="H435">
        <v>20</v>
      </c>
      <c r="I435">
        <v>8</v>
      </c>
      <c r="J435">
        <f t="shared" si="0"/>
        <v>1</v>
      </c>
    </row>
    <row r="436" spans="2:10" x14ac:dyDescent="0.2">
      <c r="B436" s="10">
        <v>44308</v>
      </c>
      <c r="C436" t="str">
        <v>Charlie</v>
      </c>
      <c r="D436" t="str">
        <v>Washington, D.C.</v>
      </c>
      <c r="E436" t="str">
        <v>United States</v>
      </c>
      <c r="F436" t="str">
        <v>North America</v>
      </c>
      <c r="G436" t="str">
        <v>Parfait</v>
      </c>
      <c r="H436">
        <v>20</v>
      </c>
      <c r="I436">
        <v>13</v>
      </c>
      <c r="J436">
        <f t="shared" si="0"/>
        <v>1</v>
      </c>
    </row>
    <row r="437" spans="2:10" x14ac:dyDescent="0.2">
      <c r="B437" s="10">
        <v>44309</v>
      </c>
      <c r="C437" t="str">
        <v>Godwin</v>
      </c>
      <c r="D437" t="str">
        <v>Lagos</v>
      </c>
      <c r="E437" t="str">
        <v>Nigeria</v>
      </c>
      <c r="F437" t="str">
        <v>Africa</v>
      </c>
      <c r="G437" t="str">
        <v>Sosa Drinks</v>
      </c>
      <c r="H437">
        <v>25</v>
      </c>
      <c r="I437">
        <v>4</v>
      </c>
      <c r="J437">
        <f t="shared" si="0"/>
        <v>1</v>
      </c>
    </row>
    <row r="438" spans="2:10" x14ac:dyDescent="0.2">
      <c r="B438" s="10">
        <v>44310</v>
      </c>
      <c r="C438" t="str">
        <v>Alex</v>
      </c>
      <c r="D438" t="str">
        <v>Tokyo</v>
      </c>
      <c r="E438" t="str">
        <v>Japan</v>
      </c>
      <c r="F438" t="str">
        <v>Asia</v>
      </c>
      <c r="G438" t="str">
        <v>Unsweetened Yoghurt</v>
      </c>
      <c r="H438">
        <v>25</v>
      </c>
      <c r="I438">
        <v>5</v>
      </c>
      <c r="J438">
        <f t="shared" si="0"/>
        <v>1</v>
      </c>
    </row>
    <row r="439" spans="2:10" x14ac:dyDescent="0.2">
      <c r="B439" s="10">
        <v>44311</v>
      </c>
      <c r="C439" t="str">
        <v>Hannah</v>
      </c>
      <c r="D439" t="str">
        <v>Milan</v>
      </c>
      <c r="E439" t="str">
        <v>Italy</v>
      </c>
      <c r="F439" t="str">
        <v>Europe</v>
      </c>
      <c r="G439" t="str">
        <v>Milk Shake</v>
      </c>
      <c r="H439">
        <v>10</v>
      </c>
      <c r="I439">
        <v>20</v>
      </c>
      <c r="J439">
        <f t="shared" si="0"/>
        <v>1</v>
      </c>
    </row>
    <row r="440" spans="2:10" x14ac:dyDescent="0.2">
      <c r="B440" s="10">
        <v>44315</v>
      </c>
      <c r="C440" t="str">
        <v>Alex</v>
      </c>
      <c r="D440" t="str">
        <v>Lagos</v>
      </c>
      <c r="E440" t="str">
        <v>Nigeria</v>
      </c>
      <c r="F440" t="str">
        <v>Africa</v>
      </c>
      <c r="G440" t="str">
        <v>Parfait</v>
      </c>
      <c r="H440">
        <v>10</v>
      </c>
      <c r="I440">
        <v>17</v>
      </c>
      <c r="J440">
        <f t="shared" si="0"/>
        <v>1</v>
      </c>
    </row>
    <row r="441" spans="2:10" x14ac:dyDescent="0.2">
      <c r="B441" s="10">
        <v>44315</v>
      </c>
      <c r="C441" t="str">
        <v>Hannah</v>
      </c>
      <c r="D441" t="str">
        <v>Atlanta</v>
      </c>
      <c r="E441" t="str">
        <v>United States</v>
      </c>
      <c r="F441" t="str">
        <v>North America</v>
      </c>
      <c r="G441" t="str">
        <v>Banana bread</v>
      </c>
      <c r="H441">
        <v>15</v>
      </c>
      <c r="I441">
        <v>12</v>
      </c>
      <c r="J441">
        <f t="shared" si="0"/>
        <v>1</v>
      </c>
    </row>
    <row r="442" spans="2:10" x14ac:dyDescent="0.2">
      <c r="B442" s="10">
        <v>44316</v>
      </c>
      <c r="C442" t="str">
        <v>Hannah</v>
      </c>
      <c r="D442" t="str">
        <v>Lagos</v>
      </c>
      <c r="E442" t="str">
        <v>Nigeria</v>
      </c>
      <c r="F442" t="str">
        <v>Africa</v>
      </c>
      <c r="G442" t="str">
        <v>Parfait</v>
      </c>
      <c r="H442">
        <v>5</v>
      </c>
      <c r="I442">
        <v>13</v>
      </c>
      <c r="J442">
        <f t="shared" si="0"/>
        <v>1</v>
      </c>
    </row>
    <row r="443" spans="2:10" x14ac:dyDescent="0.2">
      <c r="B443" s="10">
        <v>44322</v>
      </c>
      <c r="C443" t="str">
        <v>Barbie</v>
      </c>
      <c r="D443" t="str">
        <v>London</v>
      </c>
      <c r="E443" t="str">
        <v>United Kingdom</v>
      </c>
      <c r="F443" t="str">
        <v>Europe</v>
      </c>
      <c r="G443" t="str">
        <v>Fresh Juice</v>
      </c>
      <c r="H443">
        <v>25</v>
      </c>
      <c r="I443">
        <v>16</v>
      </c>
      <c r="J443">
        <f t="shared" si="0"/>
        <v>1</v>
      </c>
    </row>
    <row r="444" spans="2:10" x14ac:dyDescent="0.2">
      <c r="B444" s="10">
        <v>44326</v>
      </c>
      <c r="C444" t="str">
        <v>Barbie</v>
      </c>
      <c r="D444" t="str">
        <v>Lagos</v>
      </c>
      <c r="E444" t="str">
        <v>Nigeria</v>
      </c>
      <c r="F444" t="str">
        <v>Africa</v>
      </c>
      <c r="G444" t="str">
        <v>Banana bread</v>
      </c>
      <c r="H444">
        <v>15</v>
      </c>
      <c r="I444">
        <v>17</v>
      </c>
      <c r="J444">
        <f t="shared" si="0"/>
        <v>1</v>
      </c>
    </row>
    <row r="445" spans="2:10" x14ac:dyDescent="0.2">
      <c r="B445" s="10">
        <v>44329</v>
      </c>
      <c r="C445" t="str">
        <v>Barbie</v>
      </c>
      <c r="D445" t="str">
        <v>Rio de Janeiro</v>
      </c>
      <c r="E445" t="str">
        <v>Brazil</v>
      </c>
      <c r="F445" t="str">
        <v>South America</v>
      </c>
      <c r="G445" t="str">
        <v>Banana bread</v>
      </c>
      <c r="H445">
        <v>20</v>
      </c>
      <c r="I445">
        <v>2</v>
      </c>
      <c r="J445">
        <f t="shared" si="0"/>
        <v>1</v>
      </c>
    </row>
    <row r="446" spans="2:10" x14ac:dyDescent="0.2">
      <c r="B446" s="10">
        <v>44330</v>
      </c>
      <c r="C446" t="str">
        <v>Charlie</v>
      </c>
      <c r="D446" t="str">
        <v>Rio de Janeiro</v>
      </c>
      <c r="E446" t="str">
        <v>Brazil</v>
      </c>
      <c r="F446" t="str">
        <v>South America</v>
      </c>
      <c r="G446" t="str">
        <v>Banana bread</v>
      </c>
      <c r="H446">
        <v>20</v>
      </c>
      <c r="I446">
        <v>19</v>
      </c>
      <c r="J446">
        <f t="shared" si="0"/>
        <v>1</v>
      </c>
    </row>
    <row r="447" spans="2:10" x14ac:dyDescent="0.2">
      <c r="B447" s="10">
        <v>44332</v>
      </c>
      <c r="C447" t="str">
        <v>Alex</v>
      </c>
      <c r="D447" t="str">
        <v>Tokyo</v>
      </c>
      <c r="E447" t="str">
        <v>Japan</v>
      </c>
      <c r="F447" t="str">
        <v>Asia</v>
      </c>
      <c r="G447" t="str">
        <v>Sosa Drinks</v>
      </c>
      <c r="H447">
        <v>30</v>
      </c>
      <c r="I447">
        <v>20</v>
      </c>
      <c r="J447">
        <f t="shared" si="0"/>
        <v>1</v>
      </c>
    </row>
    <row r="448" spans="2:10" x14ac:dyDescent="0.2">
      <c r="B448" s="10">
        <v>44337</v>
      </c>
      <c r="C448" t="str">
        <v>Godwin</v>
      </c>
      <c r="D448" t="str">
        <v>Houston</v>
      </c>
      <c r="E448" t="str">
        <v>United States</v>
      </c>
      <c r="F448" t="str">
        <v>North America</v>
      </c>
      <c r="G448" t="str">
        <v>Fresh Juice</v>
      </c>
      <c r="H448">
        <v>15</v>
      </c>
      <c r="I448">
        <v>15</v>
      </c>
      <c r="J448">
        <f t="shared" si="0"/>
        <v>1</v>
      </c>
    </row>
    <row r="449" spans="2:10" x14ac:dyDescent="0.2">
      <c r="B449" s="10">
        <v>44337</v>
      </c>
      <c r="C449" t="str">
        <v>Alex</v>
      </c>
      <c r="D449" t="str">
        <v>New York City</v>
      </c>
      <c r="E449" t="str">
        <v>United States</v>
      </c>
      <c r="F449" t="str">
        <v>North America</v>
      </c>
      <c r="G449" t="str">
        <v>Pizzas</v>
      </c>
      <c r="H449">
        <v>15</v>
      </c>
      <c r="I449">
        <v>11</v>
      </c>
      <c r="J449">
        <f t="shared" si="0"/>
        <v>1</v>
      </c>
    </row>
    <row r="450" spans="2:10" x14ac:dyDescent="0.2">
      <c r="B450" s="10">
        <v>44339</v>
      </c>
      <c r="C450" t="str">
        <v>Hannah</v>
      </c>
      <c r="D450" t="str">
        <v>London</v>
      </c>
      <c r="E450" t="str">
        <v>United Kingdom</v>
      </c>
      <c r="F450" t="str">
        <v>Europe</v>
      </c>
      <c r="G450" t="str">
        <v>White Choco</v>
      </c>
      <c r="H450">
        <v>10</v>
      </c>
      <c r="I450">
        <v>20</v>
      </c>
      <c r="J450">
        <f t="shared" si="0"/>
        <v>1</v>
      </c>
    </row>
    <row r="451" spans="2:10" x14ac:dyDescent="0.2">
      <c r="B451" s="10">
        <v>44342</v>
      </c>
      <c r="C451" t="str">
        <v>Alex</v>
      </c>
      <c r="D451" t="str">
        <v>Milan</v>
      </c>
      <c r="E451" t="str">
        <v>Italy</v>
      </c>
      <c r="F451" t="str">
        <v>Europe</v>
      </c>
      <c r="G451" t="str">
        <v>Fresh Juice</v>
      </c>
      <c r="H451">
        <v>0</v>
      </c>
      <c r="I451">
        <v>13</v>
      </c>
      <c r="J451">
        <f t="shared" si="0"/>
        <v>1</v>
      </c>
    </row>
    <row r="452" spans="2:10" x14ac:dyDescent="0.2">
      <c r="B452" s="10">
        <v>44342</v>
      </c>
      <c r="C452" t="str">
        <v>Felix</v>
      </c>
      <c r="D452" t="str">
        <v>London</v>
      </c>
      <c r="E452" t="str">
        <v>United Kingdom</v>
      </c>
      <c r="F452" t="str">
        <v>Europe</v>
      </c>
      <c r="G452" t="str">
        <v>Banana bread</v>
      </c>
      <c r="H452">
        <v>10</v>
      </c>
      <c r="I452">
        <v>12</v>
      </c>
      <c r="J452">
        <f t="shared" si="0"/>
        <v>1</v>
      </c>
    </row>
    <row r="453" spans="2:10" x14ac:dyDescent="0.2">
      <c r="B453" s="10">
        <v>44343</v>
      </c>
      <c r="C453" t="str">
        <v>Alex</v>
      </c>
      <c r="D453" t="str">
        <v>Washington, D.C.</v>
      </c>
      <c r="E453" t="str">
        <v>United States</v>
      </c>
      <c r="F453" t="str">
        <v>North America</v>
      </c>
      <c r="G453" t="str">
        <v>Sosa Drinks</v>
      </c>
      <c r="H453">
        <v>25</v>
      </c>
      <c r="I453">
        <v>5</v>
      </c>
      <c r="J453">
        <f t="shared" si="0"/>
        <v>1</v>
      </c>
    </row>
    <row r="454" spans="2:10" x14ac:dyDescent="0.2">
      <c r="B454" s="10">
        <v>44343</v>
      </c>
      <c r="C454" t="str">
        <v>Godwin</v>
      </c>
      <c r="D454" t="str">
        <v>Rio de Janeiro</v>
      </c>
      <c r="E454" t="str">
        <v>Brazil</v>
      </c>
      <c r="F454" t="str">
        <v>South America</v>
      </c>
      <c r="G454" t="str">
        <v>Fruit Cake</v>
      </c>
      <c r="H454">
        <v>10</v>
      </c>
      <c r="I454">
        <v>4</v>
      </c>
      <c r="J454">
        <f t="shared" si="0"/>
        <v>1</v>
      </c>
    </row>
    <row r="455" spans="2:10" x14ac:dyDescent="0.2">
      <c r="B455" s="10">
        <v>44347</v>
      </c>
      <c r="C455" t="str">
        <v>Barbie</v>
      </c>
      <c r="D455" t="str">
        <v>Milan</v>
      </c>
      <c r="E455" t="str">
        <v>Italy</v>
      </c>
      <c r="F455" t="str">
        <v>Europe</v>
      </c>
      <c r="G455" t="str">
        <v>Banana bread</v>
      </c>
      <c r="H455">
        <v>20</v>
      </c>
      <c r="I455">
        <v>10</v>
      </c>
      <c r="J455">
        <f t="shared" si="0"/>
        <v>1</v>
      </c>
    </row>
    <row r="456" spans="2:10" x14ac:dyDescent="0.2">
      <c r="B456" s="10">
        <v>44355</v>
      </c>
      <c r="C456" t="str">
        <v>Godwin</v>
      </c>
      <c r="D456" t="str">
        <v>Houston</v>
      </c>
      <c r="E456" t="str">
        <v>United States</v>
      </c>
      <c r="F456" t="str">
        <v>North America</v>
      </c>
      <c r="G456" t="str">
        <v>Fruit Cake</v>
      </c>
      <c r="H456">
        <v>5</v>
      </c>
      <c r="I456">
        <v>20</v>
      </c>
      <c r="J456">
        <f t="shared" si="0"/>
        <v>1</v>
      </c>
    </row>
    <row r="457" spans="2:10" x14ac:dyDescent="0.2">
      <c r="B457" s="10">
        <v>44359</v>
      </c>
      <c r="C457" t="str">
        <v>Alex</v>
      </c>
      <c r="D457" t="str">
        <v>Lagos</v>
      </c>
      <c r="E457" t="str">
        <v>Nigeria</v>
      </c>
      <c r="F457" t="str">
        <v>Africa</v>
      </c>
      <c r="G457" t="str">
        <v>Sosa Drinks</v>
      </c>
      <c r="H457">
        <v>5</v>
      </c>
      <c r="I457">
        <v>17</v>
      </c>
      <c r="J457">
        <f t="shared" si="0"/>
        <v>1</v>
      </c>
    </row>
    <row r="458" spans="2:10" x14ac:dyDescent="0.2">
      <c r="B458" s="10">
        <v>44359</v>
      </c>
      <c r="C458" t="str">
        <v>Felix</v>
      </c>
      <c r="D458" t="str">
        <v>Houston</v>
      </c>
      <c r="E458" t="str">
        <v>United States</v>
      </c>
      <c r="F458" t="str">
        <v>North America</v>
      </c>
      <c r="G458" t="str">
        <v>Unsweetened Yoghurt</v>
      </c>
      <c r="H458">
        <v>10</v>
      </c>
      <c r="I458">
        <v>11</v>
      </c>
      <c r="J458">
        <f t="shared" si="0"/>
        <v>1</v>
      </c>
    </row>
    <row r="459" spans="2:10" x14ac:dyDescent="0.2">
      <c r="B459" s="10">
        <v>44362</v>
      </c>
      <c r="C459" t="str">
        <v>Charlie</v>
      </c>
      <c r="D459" t="str">
        <v>Rio de Janeiro</v>
      </c>
      <c r="E459" t="str">
        <v>Brazil</v>
      </c>
      <c r="F459" t="str">
        <v>South America</v>
      </c>
      <c r="G459" t="str">
        <v>Fruit Cake</v>
      </c>
      <c r="H459">
        <v>25</v>
      </c>
      <c r="I459">
        <v>10</v>
      </c>
      <c r="J459">
        <f t="shared" si="0"/>
        <v>1</v>
      </c>
    </row>
    <row r="460" spans="2:10" x14ac:dyDescent="0.2">
      <c r="B460" s="10">
        <v>44383</v>
      </c>
      <c r="C460" t="str">
        <v>Eugene</v>
      </c>
      <c r="D460" t="str">
        <v>London</v>
      </c>
      <c r="E460" t="str">
        <v>United Kingdom</v>
      </c>
      <c r="F460" t="str">
        <v>Europe</v>
      </c>
      <c r="G460" t="str">
        <v>Unsweetened Yoghurt</v>
      </c>
      <c r="H460">
        <v>30</v>
      </c>
      <c r="I460">
        <v>7</v>
      </c>
      <c r="J460">
        <f t="shared" si="0"/>
        <v>1</v>
      </c>
    </row>
    <row r="461" spans="2:10" x14ac:dyDescent="0.2">
      <c r="B461" s="10">
        <v>44392</v>
      </c>
      <c r="C461" t="str">
        <v>Debra</v>
      </c>
      <c r="D461" t="str">
        <v>London</v>
      </c>
      <c r="E461" t="str">
        <v>United Kingdom</v>
      </c>
      <c r="F461" t="str">
        <v>Europe</v>
      </c>
      <c r="G461" t="str">
        <v>Fruit Cake</v>
      </c>
      <c r="H461">
        <v>10</v>
      </c>
      <c r="I461">
        <v>5</v>
      </c>
      <c r="J461">
        <f t="shared" si="0"/>
        <v>1</v>
      </c>
    </row>
    <row r="462" spans="2:10" x14ac:dyDescent="0.2">
      <c r="B462" s="10">
        <v>44393</v>
      </c>
      <c r="C462" t="str">
        <v>Barbie</v>
      </c>
      <c r="D462" t="str">
        <v>London</v>
      </c>
      <c r="E462" t="str">
        <v>United Kingdom</v>
      </c>
      <c r="F462" t="str">
        <v>Europe</v>
      </c>
      <c r="G462" t="str">
        <v>Fruit Cake</v>
      </c>
      <c r="H462">
        <v>5</v>
      </c>
      <c r="I462">
        <v>3</v>
      </c>
      <c r="J462">
        <f t="shared" si="0"/>
        <v>1</v>
      </c>
    </row>
    <row r="463" spans="2:10" x14ac:dyDescent="0.2">
      <c r="B463" s="10">
        <v>44397</v>
      </c>
      <c r="C463" t="str">
        <v>Eugene</v>
      </c>
      <c r="D463" t="str">
        <v>Rio de Janeiro</v>
      </c>
      <c r="E463" t="str">
        <v>Brazil</v>
      </c>
      <c r="F463" t="str">
        <v>South America</v>
      </c>
      <c r="G463" t="str">
        <v>Unsweetened Yoghurt</v>
      </c>
      <c r="H463">
        <v>25</v>
      </c>
      <c r="I463">
        <v>20</v>
      </c>
      <c r="J463">
        <f t="shared" ref="J463:J526" si="1">SUBTOTAL(3,B69)</f>
        <v>1</v>
      </c>
    </row>
    <row r="464" spans="2:10" x14ac:dyDescent="0.2">
      <c r="B464" s="10">
        <v>44397</v>
      </c>
      <c r="C464" t="str">
        <v>Godwin</v>
      </c>
      <c r="D464" t="str">
        <v>Tokyo</v>
      </c>
      <c r="E464" t="str">
        <v>Japan</v>
      </c>
      <c r="F464" t="str">
        <v>Asia</v>
      </c>
      <c r="G464" t="str">
        <v>Fruit Cake</v>
      </c>
      <c r="H464">
        <v>30</v>
      </c>
      <c r="I464">
        <v>15</v>
      </c>
      <c r="J464">
        <f t="shared" si="1"/>
        <v>1</v>
      </c>
    </row>
    <row r="465" spans="2:10" x14ac:dyDescent="0.2">
      <c r="B465" s="10">
        <v>44398</v>
      </c>
      <c r="C465" t="str">
        <v>Godwin</v>
      </c>
      <c r="D465" t="str">
        <v>London</v>
      </c>
      <c r="E465" t="str">
        <v>United Kingdom</v>
      </c>
      <c r="F465" t="str">
        <v>Europe</v>
      </c>
      <c r="G465" t="str">
        <v>Unsweetened Yoghurt</v>
      </c>
      <c r="H465">
        <v>30</v>
      </c>
      <c r="I465">
        <v>8</v>
      </c>
      <c r="J465">
        <f t="shared" si="1"/>
        <v>1</v>
      </c>
    </row>
    <row r="466" spans="2:10" x14ac:dyDescent="0.2">
      <c r="B466" s="10">
        <v>44399</v>
      </c>
      <c r="C466" t="str">
        <v>Godwin</v>
      </c>
      <c r="D466" t="str">
        <v>Rio de Janeiro</v>
      </c>
      <c r="E466" t="str">
        <v>Brazil</v>
      </c>
      <c r="F466" t="str">
        <v>South America</v>
      </c>
      <c r="G466" t="str">
        <v>White Choco</v>
      </c>
      <c r="H466">
        <v>30</v>
      </c>
      <c r="I466">
        <v>15</v>
      </c>
      <c r="J466">
        <f t="shared" si="1"/>
        <v>1</v>
      </c>
    </row>
    <row r="467" spans="2:10" x14ac:dyDescent="0.2">
      <c r="B467" s="10">
        <v>44407</v>
      </c>
      <c r="C467" t="str">
        <v>Charlie</v>
      </c>
      <c r="D467" t="str">
        <v>Rio de Janeiro</v>
      </c>
      <c r="E467" t="str">
        <v>Brazil</v>
      </c>
      <c r="F467" t="str">
        <v>South America</v>
      </c>
      <c r="G467" t="str">
        <v>Sosa Drinks</v>
      </c>
      <c r="H467">
        <v>10</v>
      </c>
      <c r="I467">
        <v>5</v>
      </c>
      <c r="J467">
        <f t="shared" si="1"/>
        <v>1</v>
      </c>
    </row>
    <row r="468" spans="2:10" x14ac:dyDescent="0.2">
      <c r="B468" s="10">
        <v>44408</v>
      </c>
      <c r="C468" t="str">
        <v>Eugene</v>
      </c>
      <c r="D468" t="str">
        <v>Milan</v>
      </c>
      <c r="E468" t="str">
        <v>Italy</v>
      </c>
      <c r="F468" t="str">
        <v>Europe</v>
      </c>
      <c r="G468" t="str">
        <v>Parfait</v>
      </c>
      <c r="H468">
        <v>5</v>
      </c>
      <c r="I468">
        <v>9</v>
      </c>
      <c r="J468">
        <f t="shared" si="1"/>
        <v>1</v>
      </c>
    </row>
    <row r="469" spans="2:10" x14ac:dyDescent="0.2">
      <c r="B469" s="10">
        <v>44411</v>
      </c>
      <c r="C469" t="str">
        <v>Alex</v>
      </c>
      <c r="D469" t="str">
        <v>Berlin</v>
      </c>
      <c r="E469" t="str">
        <v>Germany</v>
      </c>
      <c r="F469" t="str">
        <v>Europe</v>
      </c>
      <c r="G469" t="str">
        <v>White Choco</v>
      </c>
      <c r="H469">
        <v>15</v>
      </c>
      <c r="I469">
        <v>11</v>
      </c>
      <c r="J469">
        <f t="shared" si="1"/>
        <v>1</v>
      </c>
    </row>
    <row r="470" spans="2:10" x14ac:dyDescent="0.2">
      <c r="B470" s="10">
        <v>44415</v>
      </c>
      <c r="C470" t="str">
        <v>Charlie</v>
      </c>
      <c r="D470" t="str">
        <v>London</v>
      </c>
      <c r="E470" t="str">
        <v>United Kingdom</v>
      </c>
      <c r="F470" t="str">
        <v>Europe</v>
      </c>
      <c r="G470" t="str">
        <v>Sosa Drinks</v>
      </c>
      <c r="H470">
        <v>15</v>
      </c>
      <c r="I470">
        <v>12</v>
      </c>
      <c r="J470">
        <f t="shared" si="1"/>
        <v>1</v>
      </c>
    </row>
    <row r="471" spans="2:10" x14ac:dyDescent="0.2">
      <c r="B471" s="10">
        <v>44416</v>
      </c>
      <c r="C471" t="str">
        <v>Felix</v>
      </c>
      <c r="D471" t="str">
        <v>Rome</v>
      </c>
      <c r="E471" t="str">
        <v>Italy</v>
      </c>
      <c r="F471" t="str">
        <v>Europe</v>
      </c>
      <c r="G471" t="str">
        <v>Banana bread</v>
      </c>
      <c r="H471">
        <v>25</v>
      </c>
      <c r="I471">
        <v>3</v>
      </c>
      <c r="J471">
        <f t="shared" si="1"/>
        <v>1</v>
      </c>
    </row>
    <row r="472" spans="2:10" x14ac:dyDescent="0.2">
      <c r="B472" s="10">
        <v>44422</v>
      </c>
      <c r="C472" t="str">
        <v>Eugene</v>
      </c>
      <c r="D472" t="str">
        <v>Lagos</v>
      </c>
      <c r="E472" t="str">
        <v>Nigeria</v>
      </c>
      <c r="F472" t="str">
        <v>Africa</v>
      </c>
      <c r="G472" t="str">
        <v>Pizzas</v>
      </c>
      <c r="H472">
        <v>0</v>
      </c>
      <c r="I472">
        <v>18</v>
      </c>
      <c r="J472">
        <f t="shared" si="1"/>
        <v>1</v>
      </c>
    </row>
    <row r="473" spans="2:10" x14ac:dyDescent="0.2">
      <c r="B473" s="10">
        <v>44426</v>
      </c>
      <c r="C473" t="str">
        <v>Hannah</v>
      </c>
      <c r="D473" t="str">
        <v>London</v>
      </c>
      <c r="E473" t="str">
        <v>United Kingdom</v>
      </c>
      <c r="F473" t="str">
        <v>Europe</v>
      </c>
      <c r="G473" t="str">
        <v>Milk Shake</v>
      </c>
      <c r="H473">
        <v>30</v>
      </c>
      <c r="I473">
        <v>19</v>
      </c>
      <c r="J473">
        <f t="shared" si="1"/>
        <v>1</v>
      </c>
    </row>
    <row r="474" spans="2:10" x14ac:dyDescent="0.2">
      <c r="B474" s="10">
        <v>44426</v>
      </c>
      <c r="C474" t="str">
        <v>Barbie</v>
      </c>
      <c r="D474" t="str">
        <v>London</v>
      </c>
      <c r="E474" t="str">
        <v>United Kingdom</v>
      </c>
      <c r="F474" t="str">
        <v>Europe</v>
      </c>
      <c r="G474" t="str">
        <v>Fresh Juice</v>
      </c>
      <c r="H474">
        <v>25</v>
      </c>
      <c r="I474">
        <v>13</v>
      </c>
      <c r="J474">
        <f t="shared" si="1"/>
        <v>1</v>
      </c>
    </row>
    <row r="475" spans="2:10" x14ac:dyDescent="0.2">
      <c r="B475" s="10">
        <v>44427</v>
      </c>
      <c r="C475" t="str">
        <v>Godwin</v>
      </c>
      <c r="D475" t="str">
        <v>Lagos</v>
      </c>
      <c r="E475" t="str">
        <v>Nigeria</v>
      </c>
      <c r="F475" t="str">
        <v>Africa</v>
      </c>
      <c r="G475" t="str">
        <v>Banana bread</v>
      </c>
      <c r="H475">
        <v>25</v>
      </c>
      <c r="I475">
        <v>2</v>
      </c>
      <c r="J475">
        <f t="shared" si="1"/>
        <v>1</v>
      </c>
    </row>
    <row r="476" spans="2:10" x14ac:dyDescent="0.2">
      <c r="B476" s="10">
        <v>44427</v>
      </c>
      <c r="C476" t="str">
        <v>Alex</v>
      </c>
      <c r="D476" t="str">
        <v>New York City</v>
      </c>
      <c r="E476" t="str">
        <v>United States</v>
      </c>
      <c r="F476" t="str">
        <v>North America</v>
      </c>
      <c r="G476" t="str">
        <v>Milk Shake</v>
      </c>
      <c r="H476">
        <v>5</v>
      </c>
      <c r="I476">
        <v>3</v>
      </c>
      <c r="J476">
        <f t="shared" si="1"/>
        <v>1</v>
      </c>
    </row>
    <row r="477" spans="2:10" x14ac:dyDescent="0.2">
      <c r="B477" s="10">
        <v>44427</v>
      </c>
      <c r="C477" t="str">
        <v>Eugene</v>
      </c>
      <c r="D477" t="str">
        <v>Lagos</v>
      </c>
      <c r="E477" t="str">
        <v>Nigeria</v>
      </c>
      <c r="F477" t="str">
        <v>Africa</v>
      </c>
      <c r="G477" t="str">
        <v>Sosa Drinks</v>
      </c>
      <c r="H477">
        <v>5</v>
      </c>
      <c r="I477">
        <v>7</v>
      </c>
      <c r="J477">
        <f t="shared" si="1"/>
        <v>1</v>
      </c>
    </row>
    <row r="478" spans="2:10" x14ac:dyDescent="0.2">
      <c r="B478" s="10">
        <v>44429</v>
      </c>
      <c r="C478" t="str">
        <v>Felix</v>
      </c>
      <c r="D478" t="str">
        <v>Milan</v>
      </c>
      <c r="E478" t="str">
        <v>Italy</v>
      </c>
      <c r="F478" t="str">
        <v>Europe</v>
      </c>
      <c r="G478" t="str">
        <v>Vanilla Cream</v>
      </c>
      <c r="H478">
        <v>20</v>
      </c>
      <c r="I478">
        <v>14</v>
      </c>
      <c r="J478">
        <f t="shared" si="1"/>
        <v>1</v>
      </c>
    </row>
    <row r="479" spans="2:10" x14ac:dyDescent="0.2">
      <c r="B479" s="10">
        <v>44438</v>
      </c>
      <c r="C479" t="str">
        <v>Charlie</v>
      </c>
      <c r="D479" t="str">
        <v>Lagos</v>
      </c>
      <c r="E479" t="str">
        <v>Nigeria</v>
      </c>
      <c r="F479" t="str">
        <v>Africa</v>
      </c>
      <c r="G479" t="str">
        <v>Fresh Juice</v>
      </c>
      <c r="H479">
        <v>20</v>
      </c>
      <c r="I479">
        <v>3</v>
      </c>
      <c r="J479">
        <f t="shared" si="1"/>
        <v>1</v>
      </c>
    </row>
    <row r="480" spans="2:10" x14ac:dyDescent="0.2">
      <c r="B480" s="10">
        <v>44441</v>
      </c>
      <c r="C480" t="str">
        <v>Eugene</v>
      </c>
      <c r="D480" t="str">
        <v>Lagos</v>
      </c>
      <c r="E480" t="str">
        <v>Nigeria</v>
      </c>
      <c r="F480" t="str">
        <v>Africa</v>
      </c>
      <c r="G480" t="str">
        <v>Sosa Drinks</v>
      </c>
      <c r="H480">
        <v>10</v>
      </c>
      <c r="I480">
        <v>11</v>
      </c>
      <c r="J480">
        <f t="shared" si="1"/>
        <v>1</v>
      </c>
    </row>
    <row r="481" spans="2:10" x14ac:dyDescent="0.2">
      <c r="B481" s="10">
        <v>44444</v>
      </c>
      <c r="C481" t="str">
        <v>Barbie</v>
      </c>
      <c r="D481" t="str">
        <v>New York City</v>
      </c>
      <c r="E481" t="str">
        <v>United States</v>
      </c>
      <c r="F481" t="str">
        <v>North America</v>
      </c>
      <c r="G481" t="str">
        <v>Vanilla Cream</v>
      </c>
      <c r="H481">
        <v>25</v>
      </c>
      <c r="I481">
        <v>4</v>
      </c>
      <c r="J481">
        <f t="shared" si="1"/>
        <v>1</v>
      </c>
    </row>
    <row r="482" spans="2:10" x14ac:dyDescent="0.2">
      <c r="B482" s="10">
        <v>44444</v>
      </c>
      <c r="C482" t="str">
        <v>Godwin</v>
      </c>
      <c r="D482" t="str">
        <v>Rio de Janeiro</v>
      </c>
      <c r="E482" t="str">
        <v>Brazil</v>
      </c>
      <c r="F482" t="str">
        <v>South America</v>
      </c>
      <c r="G482" t="str">
        <v>White Choco</v>
      </c>
      <c r="H482">
        <v>25</v>
      </c>
      <c r="I482">
        <v>5</v>
      </c>
      <c r="J482">
        <f t="shared" si="1"/>
        <v>1</v>
      </c>
    </row>
    <row r="483" spans="2:10" x14ac:dyDescent="0.2">
      <c r="B483" s="10">
        <v>44453</v>
      </c>
      <c r="C483" t="str">
        <v>Felix</v>
      </c>
      <c r="D483" t="str">
        <v>Lagos</v>
      </c>
      <c r="E483" t="str">
        <v>Nigeria</v>
      </c>
      <c r="F483" t="str">
        <v>Africa</v>
      </c>
      <c r="G483" t="str">
        <v>Parfait</v>
      </c>
      <c r="H483">
        <v>5</v>
      </c>
      <c r="I483">
        <v>8</v>
      </c>
      <c r="J483">
        <f t="shared" si="1"/>
        <v>1</v>
      </c>
    </row>
    <row r="484" spans="2:10" x14ac:dyDescent="0.2">
      <c r="B484" s="10">
        <v>44457</v>
      </c>
      <c r="C484" t="str">
        <v>Alex</v>
      </c>
      <c r="D484" t="str">
        <v>Berlin</v>
      </c>
      <c r="E484" t="str">
        <v>Germany</v>
      </c>
      <c r="F484" t="str">
        <v>Europe</v>
      </c>
      <c r="G484" t="str">
        <v>Fresh Juice</v>
      </c>
      <c r="H484">
        <v>15</v>
      </c>
      <c r="I484">
        <v>6</v>
      </c>
      <c r="J484">
        <f t="shared" si="1"/>
        <v>1</v>
      </c>
    </row>
    <row r="485" spans="2:10" x14ac:dyDescent="0.2">
      <c r="B485" s="10">
        <v>44462</v>
      </c>
      <c r="C485" t="str">
        <v>Alex</v>
      </c>
      <c r="D485" t="str">
        <v>Washington, D.C.</v>
      </c>
      <c r="E485" t="str">
        <v>United States</v>
      </c>
      <c r="F485" t="str">
        <v>North America</v>
      </c>
      <c r="G485" t="str">
        <v>Banana bread</v>
      </c>
      <c r="H485">
        <v>25</v>
      </c>
      <c r="I485">
        <v>14</v>
      </c>
      <c r="J485">
        <f t="shared" si="1"/>
        <v>1</v>
      </c>
    </row>
    <row r="486" spans="2:10" x14ac:dyDescent="0.2">
      <c r="B486" s="10">
        <v>44463</v>
      </c>
      <c r="C486" t="str">
        <v>Barbie</v>
      </c>
      <c r="D486" t="str">
        <v>Rome</v>
      </c>
      <c r="E486" t="str">
        <v>Italy</v>
      </c>
      <c r="F486" t="str">
        <v>Europe</v>
      </c>
      <c r="G486" t="str">
        <v>Fruit Cake</v>
      </c>
      <c r="H486">
        <v>25</v>
      </c>
      <c r="I486">
        <v>16</v>
      </c>
      <c r="J486">
        <f t="shared" si="1"/>
        <v>1</v>
      </c>
    </row>
    <row r="487" spans="2:10" x14ac:dyDescent="0.2">
      <c r="B487" s="10">
        <v>44463</v>
      </c>
      <c r="C487" t="str">
        <v>Hannah</v>
      </c>
      <c r="D487" t="str">
        <v>Boston</v>
      </c>
      <c r="E487" t="str">
        <v>United States</v>
      </c>
      <c r="F487" t="str">
        <v>North America</v>
      </c>
      <c r="G487" t="str">
        <v>Vanilla Cream</v>
      </c>
      <c r="H487">
        <v>5</v>
      </c>
      <c r="I487">
        <v>10</v>
      </c>
      <c r="J487">
        <f t="shared" si="1"/>
        <v>1</v>
      </c>
    </row>
    <row r="488" spans="2:10" x14ac:dyDescent="0.2">
      <c r="B488" s="10">
        <v>44465</v>
      </c>
      <c r="C488" t="str">
        <v>Felix</v>
      </c>
      <c r="D488" t="str">
        <v>New York City</v>
      </c>
      <c r="E488" t="str">
        <v>United States</v>
      </c>
      <c r="F488" t="str">
        <v>North America</v>
      </c>
      <c r="G488" t="str">
        <v>Parfait</v>
      </c>
      <c r="H488">
        <v>5</v>
      </c>
      <c r="I488">
        <v>10</v>
      </c>
      <c r="J488">
        <f t="shared" si="1"/>
        <v>1</v>
      </c>
    </row>
    <row r="489" spans="2:10" x14ac:dyDescent="0.2">
      <c r="B489" s="10">
        <v>44466</v>
      </c>
      <c r="C489" t="str">
        <v>Debra</v>
      </c>
      <c r="D489" t="str">
        <v>Lagos</v>
      </c>
      <c r="E489" t="str">
        <v>Nigeria</v>
      </c>
      <c r="F489" t="str">
        <v>Africa</v>
      </c>
      <c r="G489" t="str">
        <v>Fresh Juice</v>
      </c>
      <c r="H489">
        <v>20</v>
      </c>
      <c r="I489">
        <v>20</v>
      </c>
      <c r="J489">
        <f t="shared" si="1"/>
        <v>1</v>
      </c>
    </row>
    <row r="490" spans="2:10" x14ac:dyDescent="0.2">
      <c r="B490" s="10">
        <v>44468</v>
      </c>
      <c r="C490" t="str">
        <v>Hannah</v>
      </c>
      <c r="D490" t="str">
        <v>New York City</v>
      </c>
      <c r="E490" t="str">
        <v>United States</v>
      </c>
      <c r="F490" t="str">
        <v>North America</v>
      </c>
      <c r="G490" t="str">
        <v>Sosa Drinks</v>
      </c>
      <c r="H490">
        <v>10</v>
      </c>
      <c r="I490">
        <v>4</v>
      </c>
      <c r="J490">
        <f t="shared" si="1"/>
        <v>1</v>
      </c>
    </row>
    <row r="491" spans="2:10" x14ac:dyDescent="0.2">
      <c r="B491" s="10">
        <v>44471</v>
      </c>
      <c r="C491" t="str">
        <v>Felix</v>
      </c>
      <c r="D491" t="str">
        <v>Milan</v>
      </c>
      <c r="E491" t="str">
        <v>Italy</v>
      </c>
      <c r="F491" t="str">
        <v>Europe</v>
      </c>
      <c r="G491" t="str">
        <v>Vanilla Cream</v>
      </c>
      <c r="H491">
        <v>25</v>
      </c>
      <c r="I491">
        <v>5</v>
      </c>
      <c r="J491">
        <f t="shared" si="1"/>
        <v>1</v>
      </c>
    </row>
    <row r="492" spans="2:10" x14ac:dyDescent="0.2">
      <c r="B492" s="10">
        <v>44473</v>
      </c>
      <c r="C492" t="str">
        <v>Felix</v>
      </c>
      <c r="D492" t="str">
        <v>London</v>
      </c>
      <c r="E492" t="str">
        <v>United Kingdom</v>
      </c>
      <c r="F492" t="str">
        <v>Europe</v>
      </c>
      <c r="G492" t="str">
        <v>White Choco</v>
      </c>
      <c r="H492">
        <v>15</v>
      </c>
      <c r="I492">
        <v>13</v>
      </c>
      <c r="J492">
        <f t="shared" si="1"/>
        <v>1</v>
      </c>
    </row>
    <row r="493" spans="2:10" x14ac:dyDescent="0.2">
      <c r="B493" s="10">
        <v>44475</v>
      </c>
      <c r="C493" t="str">
        <v>Barbie</v>
      </c>
      <c r="D493" t="str">
        <v>Tokyo</v>
      </c>
      <c r="E493" t="str">
        <v>Japan</v>
      </c>
      <c r="F493" t="str">
        <v>Asia</v>
      </c>
      <c r="G493" t="str">
        <v>White Choco</v>
      </c>
      <c r="H493">
        <v>15</v>
      </c>
      <c r="I493">
        <v>7</v>
      </c>
      <c r="J493">
        <f t="shared" si="1"/>
        <v>1</v>
      </c>
    </row>
    <row r="494" spans="2:10" x14ac:dyDescent="0.2">
      <c r="B494" s="10">
        <v>44484</v>
      </c>
      <c r="C494" t="str">
        <v>Godwin</v>
      </c>
      <c r="D494" t="str">
        <v>London</v>
      </c>
      <c r="E494" t="str">
        <v>United Kingdom</v>
      </c>
      <c r="F494" t="str">
        <v>Europe</v>
      </c>
      <c r="G494" t="str">
        <v>Banana bread</v>
      </c>
      <c r="H494">
        <v>30</v>
      </c>
      <c r="I494">
        <v>11</v>
      </c>
      <c r="J494">
        <f t="shared" si="1"/>
        <v>1</v>
      </c>
    </row>
    <row r="495" spans="2:10" x14ac:dyDescent="0.2">
      <c r="B495" s="10">
        <v>44488</v>
      </c>
      <c r="C495" t="str">
        <v>Eugene</v>
      </c>
      <c r="D495" t="str">
        <v>Washington, D.C.</v>
      </c>
      <c r="E495" t="str">
        <v>United States</v>
      </c>
      <c r="F495" t="str">
        <v>North America</v>
      </c>
      <c r="G495" t="str">
        <v>Fruit Cake</v>
      </c>
      <c r="H495">
        <v>20</v>
      </c>
      <c r="I495">
        <v>14</v>
      </c>
      <c r="J495">
        <f t="shared" si="1"/>
        <v>1</v>
      </c>
    </row>
    <row r="496" spans="2:10" x14ac:dyDescent="0.2">
      <c r="B496" s="10">
        <v>44492</v>
      </c>
      <c r="C496" t="str">
        <v>Barbie</v>
      </c>
      <c r="D496" t="str">
        <v>Milan</v>
      </c>
      <c r="E496" t="str">
        <v>Italy</v>
      </c>
      <c r="F496" t="str">
        <v>Europe</v>
      </c>
      <c r="G496" t="str">
        <v>Vanilla Cream</v>
      </c>
      <c r="H496">
        <v>20</v>
      </c>
      <c r="I496">
        <v>2</v>
      </c>
      <c r="J496">
        <f t="shared" si="1"/>
        <v>1</v>
      </c>
    </row>
    <row r="497" spans="2:10" x14ac:dyDescent="0.2">
      <c r="B497" s="10">
        <v>44493</v>
      </c>
      <c r="C497" t="str">
        <v>Felix</v>
      </c>
      <c r="D497" t="str">
        <v>Houston</v>
      </c>
      <c r="E497" t="str">
        <v>United States</v>
      </c>
      <c r="F497" t="str">
        <v>North America</v>
      </c>
      <c r="G497" t="str">
        <v>Banana bread</v>
      </c>
      <c r="H497">
        <v>30</v>
      </c>
      <c r="I497">
        <v>20</v>
      </c>
      <c r="J497">
        <f t="shared" si="1"/>
        <v>1</v>
      </c>
    </row>
    <row r="498" spans="2:10" x14ac:dyDescent="0.2">
      <c r="B498" s="10">
        <v>44498</v>
      </c>
      <c r="C498" t="str">
        <v>Barbie</v>
      </c>
      <c r="D498" t="str">
        <v>Lagos</v>
      </c>
      <c r="E498" t="str">
        <v>Nigeria</v>
      </c>
      <c r="F498" t="str">
        <v>Africa</v>
      </c>
      <c r="G498" t="str">
        <v>Fruit Cake</v>
      </c>
      <c r="H498">
        <v>15</v>
      </c>
      <c r="I498">
        <v>16</v>
      </c>
      <c r="J498">
        <f t="shared" si="1"/>
        <v>1</v>
      </c>
    </row>
    <row r="499" spans="2:10" x14ac:dyDescent="0.2">
      <c r="B499" s="10">
        <v>44499</v>
      </c>
      <c r="C499" t="str">
        <v>Barbie</v>
      </c>
      <c r="D499" t="str">
        <v>London</v>
      </c>
      <c r="E499" t="str">
        <v>United Kingdom</v>
      </c>
      <c r="F499" t="str">
        <v>Europe</v>
      </c>
      <c r="G499" t="str">
        <v>Milk Shake</v>
      </c>
      <c r="H499">
        <v>10</v>
      </c>
      <c r="I499">
        <v>10</v>
      </c>
      <c r="J499">
        <f t="shared" si="1"/>
        <v>1</v>
      </c>
    </row>
    <row r="500" spans="2:10" x14ac:dyDescent="0.2">
      <c r="B500" s="10">
        <v>44504</v>
      </c>
      <c r="C500" t="str">
        <v>Eugene</v>
      </c>
      <c r="D500" t="str">
        <v>Milan</v>
      </c>
      <c r="E500" t="str">
        <v>Italy</v>
      </c>
      <c r="F500" t="str">
        <v>Europe</v>
      </c>
      <c r="G500" t="str">
        <v>Banana bread</v>
      </c>
      <c r="H500">
        <v>30</v>
      </c>
      <c r="I500">
        <v>17</v>
      </c>
      <c r="J500">
        <f t="shared" si="1"/>
        <v>1</v>
      </c>
    </row>
    <row r="501" spans="2:10" x14ac:dyDescent="0.2">
      <c r="B501" s="10">
        <v>44507</v>
      </c>
      <c r="C501" t="str">
        <v>Debra</v>
      </c>
      <c r="D501" t="str">
        <v>London</v>
      </c>
      <c r="E501" t="str">
        <v>United Kingdom</v>
      </c>
      <c r="F501" t="str">
        <v>Europe</v>
      </c>
      <c r="G501" t="str">
        <v>Parfait</v>
      </c>
      <c r="H501">
        <v>5</v>
      </c>
      <c r="I501">
        <v>16</v>
      </c>
      <c r="J501">
        <f t="shared" si="1"/>
        <v>1</v>
      </c>
    </row>
    <row r="502" spans="2:10" x14ac:dyDescent="0.2">
      <c r="B502" s="10">
        <v>44511</v>
      </c>
      <c r="C502" t="str">
        <v>Eugene</v>
      </c>
      <c r="D502" t="str">
        <v>Lagos</v>
      </c>
      <c r="E502" t="str">
        <v>Nigeria</v>
      </c>
      <c r="F502" t="str">
        <v>Africa</v>
      </c>
      <c r="G502" t="str">
        <v>Fruit Cake</v>
      </c>
      <c r="H502">
        <v>15</v>
      </c>
      <c r="I502">
        <v>13</v>
      </c>
      <c r="J502">
        <f t="shared" si="1"/>
        <v>1</v>
      </c>
    </row>
    <row r="503" spans="2:10" x14ac:dyDescent="0.2">
      <c r="B503" s="10">
        <v>44511</v>
      </c>
      <c r="C503" t="str">
        <v>Felix</v>
      </c>
      <c r="D503" t="str">
        <v>Lagos</v>
      </c>
      <c r="E503" t="str">
        <v>Nigeria</v>
      </c>
      <c r="F503" t="str">
        <v>Africa</v>
      </c>
      <c r="G503" t="str">
        <v>Vanilla Cream</v>
      </c>
      <c r="H503">
        <v>15</v>
      </c>
      <c r="I503">
        <v>16</v>
      </c>
      <c r="J503">
        <f t="shared" si="1"/>
        <v>1</v>
      </c>
    </row>
    <row r="504" spans="2:10" x14ac:dyDescent="0.2">
      <c r="B504" s="10">
        <v>44512</v>
      </c>
      <c r="C504" t="str">
        <v>Alex</v>
      </c>
      <c r="D504" t="str">
        <v>Lagos</v>
      </c>
      <c r="E504" t="str">
        <v>Nigeria</v>
      </c>
      <c r="F504" t="str">
        <v>Africa</v>
      </c>
      <c r="G504" t="str">
        <v>Banana bread</v>
      </c>
      <c r="H504">
        <v>5</v>
      </c>
      <c r="I504">
        <v>14</v>
      </c>
      <c r="J504">
        <f t="shared" si="1"/>
        <v>1</v>
      </c>
    </row>
    <row r="505" spans="2:10" x14ac:dyDescent="0.2">
      <c r="B505" s="10">
        <v>44514</v>
      </c>
      <c r="C505" t="str">
        <v>Barbie</v>
      </c>
      <c r="D505" t="str">
        <v>Rio de Janeiro</v>
      </c>
      <c r="E505" t="str">
        <v>Brazil</v>
      </c>
      <c r="F505" t="str">
        <v>South America</v>
      </c>
      <c r="G505" t="str">
        <v>White Choco</v>
      </c>
      <c r="H505">
        <v>25</v>
      </c>
      <c r="I505">
        <v>19</v>
      </c>
      <c r="J505">
        <f t="shared" si="1"/>
        <v>1</v>
      </c>
    </row>
    <row r="506" spans="2:10" x14ac:dyDescent="0.2">
      <c r="B506" s="10">
        <v>44517</v>
      </c>
      <c r="C506" t="str">
        <v>Alex</v>
      </c>
      <c r="D506" t="str">
        <v>Lagos</v>
      </c>
      <c r="E506" t="str">
        <v>Nigeria</v>
      </c>
      <c r="F506" t="str">
        <v>Africa</v>
      </c>
      <c r="G506" t="str">
        <v>Pizzas</v>
      </c>
      <c r="H506">
        <v>5</v>
      </c>
      <c r="I506">
        <v>13</v>
      </c>
      <c r="J506">
        <f t="shared" si="1"/>
        <v>1</v>
      </c>
    </row>
    <row r="507" spans="2:10" x14ac:dyDescent="0.2">
      <c r="B507" s="10">
        <v>44522</v>
      </c>
      <c r="C507" t="str">
        <v>Godwin</v>
      </c>
      <c r="D507" t="str">
        <v>Rio de Janeiro</v>
      </c>
      <c r="E507" t="str">
        <v>Brazil</v>
      </c>
      <c r="F507" t="str">
        <v>South America</v>
      </c>
      <c r="G507" t="str">
        <v>Vanilla Cream</v>
      </c>
      <c r="H507">
        <v>20</v>
      </c>
      <c r="I507">
        <v>18</v>
      </c>
      <c r="J507">
        <f t="shared" si="1"/>
        <v>1</v>
      </c>
    </row>
    <row r="508" spans="2:10" x14ac:dyDescent="0.2">
      <c r="B508" s="10">
        <v>44523</v>
      </c>
      <c r="C508" t="str">
        <v>Barbie</v>
      </c>
      <c r="D508" t="str">
        <v>New York City</v>
      </c>
      <c r="E508" t="str">
        <v>United States</v>
      </c>
      <c r="F508" t="str">
        <v>North America</v>
      </c>
      <c r="G508" t="str">
        <v>Fresh Juice</v>
      </c>
      <c r="H508">
        <v>15</v>
      </c>
      <c r="I508">
        <v>12</v>
      </c>
      <c r="J508">
        <f t="shared" si="1"/>
        <v>1</v>
      </c>
    </row>
    <row r="509" spans="2:10" x14ac:dyDescent="0.2">
      <c r="B509" s="10">
        <v>44526</v>
      </c>
      <c r="C509" t="str">
        <v>Charlie</v>
      </c>
      <c r="D509" t="str">
        <v>London</v>
      </c>
      <c r="E509" t="str">
        <v>United Kingdom</v>
      </c>
      <c r="F509" t="str">
        <v>Europe</v>
      </c>
      <c r="G509" t="str">
        <v>Sosa Drinks</v>
      </c>
      <c r="H509">
        <v>30</v>
      </c>
      <c r="I509">
        <v>7</v>
      </c>
      <c r="J509">
        <f t="shared" si="1"/>
        <v>1</v>
      </c>
    </row>
    <row r="510" spans="2:10" x14ac:dyDescent="0.2">
      <c r="B510" s="10">
        <v>44541</v>
      </c>
      <c r="C510" t="str">
        <v>Barbie</v>
      </c>
      <c r="D510" t="str">
        <v>Boston</v>
      </c>
      <c r="E510" t="str">
        <v>United States</v>
      </c>
      <c r="F510" t="str">
        <v>North America</v>
      </c>
      <c r="G510" t="str">
        <v>Pizzas</v>
      </c>
      <c r="H510">
        <v>15</v>
      </c>
      <c r="I510">
        <v>4</v>
      </c>
      <c r="J510">
        <f t="shared" si="1"/>
        <v>1</v>
      </c>
    </row>
    <row r="511" spans="2:10" x14ac:dyDescent="0.2">
      <c r="B511" s="10">
        <v>44541</v>
      </c>
      <c r="C511" t="str">
        <v>Charlie</v>
      </c>
      <c r="D511" t="str">
        <v>Houston</v>
      </c>
      <c r="E511" t="str">
        <v>United States</v>
      </c>
      <c r="F511" t="str">
        <v>North America</v>
      </c>
      <c r="G511" t="str">
        <v>Vanilla Cream</v>
      </c>
      <c r="H511">
        <v>10</v>
      </c>
      <c r="I511">
        <v>5</v>
      </c>
      <c r="J511">
        <f t="shared" si="1"/>
        <v>1</v>
      </c>
    </row>
    <row r="512" spans="2:10" x14ac:dyDescent="0.2">
      <c r="B512" s="10">
        <v>44545</v>
      </c>
      <c r="C512" t="str">
        <v>Felix</v>
      </c>
      <c r="D512" t="str">
        <v>Berlin</v>
      </c>
      <c r="E512" t="str">
        <v>Germany</v>
      </c>
      <c r="F512" t="str">
        <v>Europe</v>
      </c>
      <c r="G512" t="str">
        <v>Milk Shake</v>
      </c>
      <c r="H512">
        <v>25</v>
      </c>
      <c r="I512">
        <v>4</v>
      </c>
      <c r="J512">
        <f t="shared" si="1"/>
        <v>1</v>
      </c>
    </row>
    <row r="513" spans="2:10" x14ac:dyDescent="0.2">
      <c r="B513" s="10">
        <v>44547</v>
      </c>
      <c r="C513" t="str">
        <v>Alex</v>
      </c>
      <c r="D513" t="str">
        <v>Berlin</v>
      </c>
      <c r="E513" t="str">
        <v>Germany</v>
      </c>
      <c r="F513" t="str">
        <v>Europe</v>
      </c>
      <c r="G513" t="str">
        <v>Sosa Drinks</v>
      </c>
      <c r="H513">
        <v>20</v>
      </c>
      <c r="I513">
        <v>14</v>
      </c>
      <c r="J513">
        <f t="shared" si="1"/>
        <v>1</v>
      </c>
    </row>
    <row r="514" spans="2:10" x14ac:dyDescent="0.2">
      <c r="B514" s="10">
        <v>44549</v>
      </c>
      <c r="C514" t="str">
        <v>Eugene</v>
      </c>
      <c r="D514" t="str">
        <v>Boston</v>
      </c>
      <c r="E514" t="str">
        <v>United States</v>
      </c>
      <c r="F514" t="str">
        <v>North America</v>
      </c>
      <c r="G514" t="str">
        <v>Fruit Cake</v>
      </c>
      <c r="H514">
        <v>10</v>
      </c>
      <c r="I514">
        <v>18</v>
      </c>
      <c r="J514">
        <f t="shared" si="1"/>
        <v>1</v>
      </c>
    </row>
    <row r="515" spans="2:10" x14ac:dyDescent="0.2">
      <c r="B515" s="10">
        <v>44556</v>
      </c>
      <c r="C515" t="str">
        <v>Barbie</v>
      </c>
      <c r="D515" t="str">
        <v>Lagos</v>
      </c>
      <c r="E515" t="str">
        <v>Nigeria</v>
      </c>
      <c r="F515" t="str">
        <v>Africa</v>
      </c>
      <c r="G515" t="str">
        <v>Vanilla Cream</v>
      </c>
      <c r="H515">
        <v>25</v>
      </c>
      <c r="I515">
        <v>5</v>
      </c>
      <c r="J515">
        <f t="shared" si="1"/>
        <v>1</v>
      </c>
    </row>
    <row r="516" spans="2:10" x14ac:dyDescent="0.2">
      <c r="B516" s="10">
        <v>44556</v>
      </c>
      <c r="C516" t="str">
        <v>Hannah</v>
      </c>
      <c r="D516" t="str">
        <v>Lagos</v>
      </c>
      <c r="E516" t="str">
        <v>Nigeria</v>
      </c>
      <c r="F516" t="str">
        <v>Africa</v>
      </c>
      <c r="G516" t="str">
        <v>Banana bread</v>
      </c>
      <c r="H516">
        <v>30</v>
      </c>
      <c r="I516">
        <v>16</v>
      </c>
      <c r="J516">
        <f t="shared" si="1"/>
        <v>1</v>
      </c>
    </row>
    <row r="517" spans="2:10" x14ac:dyDescent="0.2">
      <c r="B517" s="10">
        <v>44556</v>
      </c>
      <c r="C517" t="str">
        <v>Hannah</v>
      </c>
      <c r="D517" t="str">
        <v>New York City</v>
      </c>
      <c r="E517" t="str">
        <v>United States</v>
      </c>
      <c r="F517" t="str">
        <v>North America</v>
      </c>
      <c r="G517" t="str">
        <v>Milk Shake</v>
      </c>
      <c r="H517">
        <v>10</v>
      </c>
      <c r="I517">
        <v>4</v>
      </c>
      <c r="J517">
        <f t="shared" si="1"/>
        <v>1</v>
      </c>
    </row>
    <row r="518" spans="2:10" x14ac:dyDescent="0.2">
      <c r="B518" s="10">
        <v>44558</v>
      </c>
      <c r="C518" t="str">
        <v>Charlie</v>
      </c>
      <c r="D518" t="str">
        <v>Rome</v>
      </c>
      <c r="E518" t="str">
        <v>Italy</v>
      </c>
      <c r="F518" t="str">
        <v>Europe</v>
      </c>
      <c r="G518" t="str">
        <v>Unsweetened Yoghurt</v>
      </c>
      <c r="H518">
        <v>10</v>
      </c>
      <c r="I518">
        <v>16</v>
      </c>
      <c r="J518">
        <f t="shared" si="1"/>
        <v>1</v>
      </c>
    </row>
    <row r="519" spans="2:10" x14ac:dyDescent="0.2">
      <c r="B519" s="10">
        <v>44561</v>
      </c>
      <c r="C519" t="str">
        <v>Felix</v>
      </c>
      <c r="D519" t="str">
        <v>New York</v>
      </c>
      <c r="E519" t="str">
        <v>United States</v>
      </c>
      <c r="F519" t="str">
        <v>North America</v>
      </c>
      <c r="G519" t="str">
        <v>Fresh Juice</v>
      </c>
      <c r="H519">
        <v>10</v>
      </c>
      <c r="I519">
        <v>7</v>
      </c>
      <c r="J519">
        <f t="shared" si="1"/>
        <v>1</v>
      </c>
    </row>
    <row r="520" spans="2:10" x14ac:dyDescent="0.2">
      <c r="B520" s="10">
        <v>44566</v>
      </c>
      <c r="C520" t="str">
        <v>Felix</v>
      </c>
      <c r="D520" t="str">
        <v>London</v>
      </c>
      <c r="E520" t="str">
        <v>United Kingdom</v>
      </c>
      <c r="F520" t="str">
        <v>Europe</v>
      </c>
      <c r="G520" t="str">
        <v>Unsweetened Yoghurt</v>
      </c>
      <c r="H520">
        <v>5</v>
      </c>
      <c r="I520">
        <v>3</v>
      </c>
      <c r="J520">
        <f t="shared" si="1"/>
        <v>1</v>
      </c>
    </row>
    <row r="521" spans="2:10" x14ac:dyDescent="0.2">
      <c r="B521" s="10">
        <v>44567</v>
      </c>
      <c r="C521" t="str">
        <v>Barbie</v>
      </c>
      <c r="D521" t="str">
        <v>Atlanta</v>
      </c>
      <c r="E521" t="str">
        <v>United States</v>
      </c>
      <c r="F521" t="str">
        <v>North America</v>
      </c>
      <c r="G521" t="str">
        <v>Parfait</v>
      </c>
      <c r="H521">
        <v>15</v>
      </c>
      <c r="I521">
        <v>13</v>
      </c>
      <c r="J521">
        <f t="shared" si="1"/>
        <v>1</v>
      </c>
    </row>
    <row r="522" spans="2:10" x14ac:dyDescent="0.2">
      <c r="B522" s="10">
        <v>44569</v>
      </c>
      <c r="C522" t="str">
        <v>Debra</v>
      </c>
      <c r="D522" t="str">
        <v>Lagos</v>
      </c>
      <c r="E522" t="str">
        <v>Nigeria</v>
      </c>
      <c r="F522" t="str">
        <v>Africa</v>
      </c>
      <c r="G522" t="str">
        <v>Vanilla Cream</v>
      </c>
      <c r="H522">
        <v>10</v>
      </c>
      <c r="I522">
        <v>13</v>
      </c>
      <c r="J522">
        <f t="shared" si="1"/>
        <v>1</v>
      </c>
    </row>
    <row r="523" spans="2:10" x14ac:dyDescent="0.2">
      <c r="B523" s="10">
        <v>44573</v>
      </c>
      <c r="C523" t="str">
        <v>Eugene</v>
      </c>
      <c r="D523" t="str">
        <v>Boston</v>
      </c>
      <c r="E523" t="str">
        <v>United States</v>
      </c>
      <c r="F523" t="str">
        <v>North America</v>
      </c>
      <c r="G523" t="str">
        <v>Banana bread</v>
      </c>
      <c r="H523">
        <v>20</v>
      </c>
      <c r="I523">
        <v>20</v>
      </c>
      <c r="J523">
        <f t="shared" si="1"/>
        <v>1</v>
      </c>
    </row>
    <row r="524" spans="2:10" x14ac:dyDescent="0.2">
      <c r="B524" s="10">
        <v>44580</v>
      </c>
      <c r="C524" t="str">
        <v>Charlie</v>
      </c>
      <c r="D524" t="str">
        <v>Rio de Janeiro</v>
      </c>
      <c r="E524" t="str">
        <v>Brazil</v>
      </c>
      <c r="F524" t="str">
        <v>South America</v>
      </c>
      <c r="G524" t="str">
        <v>Pizzas</v>
      </c>
      <c r="H524">
        <v>5</v>
      </c>
      <c r="I524">
        <v>6</v>
      </c>
      <c r="J524">
        <f t="shared" si="1"/>
        <v>1</v>
      </c>
    </row>
    <row r="525" spans="2:10" x14ac:dyDescent="0.2">
      <c r="B525" s="10">
        <v>44580</v>
      </c>
      <c r="C525" t="str">
        <v>Godwin</v>
      </c>
      <c r="D525" t="str">
        <v>Berlin</v>
      </c>
      <c r="E525" t="str">
        <v>Germany</v>
      </c>
      <c r="F525" t="str">
        <v>Europe</v>
      </c>
      <c r="G525" t="str">
        <v>Sosa Drinks</v>
      </c>
      <c r="H525">
        <v>20</v>
      </c>
      <c r="I525">
        <v>18</v>
      </c>
      <c r="J525">
        <f t="shared" si="1"/>
        <v>1</v>
      </c>
    </row>
    <row r="526" spans="2:10" x14ac:dyDescent="0.2">
      <c r="B526" s="10">
        <v>44586</v>
      </c>
      <c r="C526" t="str">
        <v>Felix</v>
      </c>
      <c r="D526" t="str">
        <v>Atlanta</v>
      </c>
      <c r="E526" t="str">
        <v>United States</v>
      </c>
      <c r="F526" t="str">
        <v>North America</v>
      </c>
      <c r="G526" t="str">
        <v>White Choco</v>
      </c>
      <c r="H526">
        <v>5</v>
      </c>
      <c r="I526">
        <v>7</v>
      </c>
      <c r="J526">
        <f t="shared" si="1"/>
        <v>1</v>
      </c>
    </row>
    <row r="527" spans="2:10" x14ac:dyDescent="0.2">
      <c r="B527" s="10">
        <v>44588</v>
      </c>
      <c r="C527" t="str">
        <v>Charlie</v>
      </c>
      <c r="D527" t="str">
        <v>Tokyo</v>
      </c>
      <c r="E527" t="str">
        <v>Japan</v>
      </c>
      <c r="F527" t="str">
        <v>Asia</v>
      </c>
      <c r="G527" t="str">
        <v>Pizzas</v>
      </c>
      <c r="H527">
        <v>10</v>
      </c>
      <c r="I527">
        <v>18</v>
      </c>
      <c r="J527">
        <f t="shared" ref="J527:J590" si="2">SUBTOTAL(3,B133)</f>
        <v>1</v>
      </c>
    </row>
    <row r="528" spans="2:10" x14ac:dyDescent="0.2">
      <c r="B528" s="10">
        <v>44590</v>
      </c>
      <c r="C528" t="str">
        <v>Eugene</v>
      </c>
      <c r="D528" t="str">
        <v>Washington, D.C.</v>
      </c>
      <c r="E528" t="str">
        <v>United States</v>
      </c>
      <c r="F528" t="str">
        <v>North America</v>
      </c>
      <c r="G528" t="str">
        <v>Fruit Cake</v>
      </c>
      <c r="H528">
        <v>5</v>
      </c>
      <c r="I528">
        <v>5</v>
      </c>
      <c r="J528">
        <f t="shared" si="2"/>
        <v>1</v>
      </c>
    </row>
    <row r="529" spans="2:10" x14ac:dyDescent="0.2">
      <c r="B529" s="10">
        <v>44591</v>
      </c>
      <c r="C529" t="str">
        <v>Eugene</v>
      </c>
      <c r="D529" t="str">
        <v>Boston</v>
      </c>
      <c r="E529" t="str">
        <v>United States</v>
      </c>
      <c r="F529" t="str">
        <v>North America</v>
      </c>
      <c r="G529" t="str">
        <v>Fresh Juice</v>
      </c>
      <c r="H529">
        <v>5</v>
      </c>
      <c r="I529">
        <v>7</v>
      </c>
      <c r="J529">
        <f t="shared" si="2"/>
        <v>1</v>
      </c>
    </row>
    <row r="530" spans="2:10" x14ac:dyDescent="0.2">
      <c r="B530" s="10">
        <v>44593</v>
      </c>
      <c r="C530" t="str">
        <v>Eugene</v>
      </c>
      <c r="D530" t="str">
        <v>Boston</v>
      </c>
      <c r="E530" t="str">
        <v>United States</v>
      </c>
      <c r="F530" t="str">
        <v>North America</v>
      </c>
      <c r="G530" t="str">
        <v>Sosa Drinks</v>
      </c>
      <c r="H530">
        <v>5</v>
      </c>
      <c r="I530">
        <v>16</v>
      </c>
      <c r="J530">
        <f t="shared" si="2"/>
        <v>1</v>
      </c>
    </row>
    <row r="531" spans="2:10" x14ac:dyDescent="0.2">
      <c r="B531" s="10">
        <v>44595</v>
      </c>
      <c r="C531" t="str">
        <v>Hannah</v>
      </c>
      <c r="D531" t="str">
        <v>Milan</v>
      </c>
      <c r="E531" t="str">
        <v>Italy</v>
      </c>
      <c r="F531" t="str">
        <v>Europe</v>
      </c>
      <c r="G531" t="str">
        <v>Milk Shake</v>
      </c>
      <c r="H531">
        <v>15</v>
      </c>
      <c r="I531">
        <v>9</v>
      </c>
      <c r="J531">
        <f t="shared" si="2"/>
        <v>1</v>
      </c>
    </row>
    <row r="532" spans="2:10" x14ac:dyDescent="0.2">
      <c r="B532" s="10">
        <v>44596</v>
      </c>
      <c r="C532" t="str">
        <v>Alex</v>
      </c>
      <c r="D532" t="str">
        <v>Lagos</v>
      </c>
      <c r="E532" t="str">
        <v>Nigeria</v>
      </c>
      <c r="F532" t="str">
        <v>Africa</v>
      </c>
      <c r="G532" t="str">
        <v>Sosa Drinks</v>
      </c>
      <c r="H532">
        <v>25</v>
      </c>
      <c r="I532">
        <v>20</v>
      </c>
      <c r="J532">
        <f t="shared" si="2"/>
        <v>1</v>
      </c>
    </row>
    <row r="533" spans="2:10" x14ac:dyDescent="0.2">
      <c r="B533" s="10">
        <v>44597</v>
      </c>
      <c r="C533" t="str">
        <v>Alex</v>
      </c>
      <c r="D533" t="str">
        <v>New York City</v>
      </c>
      <c r="E533" t="str">
        <v>United States</v>
      </c>
      <c r="F533" t="str">
        <v>North America</v>
      </c>
      <c r="G533" t="str">
        <v>Banana bread</v>
      </c>
      <c r="H533">
        <v>15</v>
      </c>
      <c r="I533">
        <v>6</v>
      </c>
      <c r="J533">
        <f t="shared" si="2"/>
        <v>1</v>
      </c>
    </row>
    <row r="534" spans="2:10" x14ac:dyDescent="0.2">
      <c r="B534" s="10">
        <v>44598</v>
      </c>
      <c r="C534" t="str">
        <v>Hannah</v>
      </c>
      <c r="D534" t="str">
        <v>Lagos</v>
      </c>
      <c r="E534" t="str">
        <v>Nigeria</v>
      </c>
      <c r="F534" t="str">
        <v>Africa</v>
      </c>
      <c r="G534" t="str">
        <v>Parfait</v>
      </c>
      <c r="H534">
        <v>10</v>
      </c>
      <c r="I534">
        <v>13</v>
      </c>
      <c r="J534">
        <f t="shared" si="2"/>
        <v>1</v>
      </c>
    </row>
    <row r="535" spans="2:10" x14ac:dyDescent="0.2">
      <c r="B535" s="10">
        <v>44603</v>
      </c>
      <c r="C535" t="str">
        <v>Alex</v>
      </c>
      <c r="D535" t="str">
        <v>Rio de Janeiro</v>
      </c>
      <c r="E535" t="str">
        <v>Brazil</v>
      </c>
      <c r="F535" t="str">
        <v>South America</v>
      </c>
      <c r="G535" t="str">
        <v>Fresh Juice</v>
      </c>
      <c r="H535">
        <v>5</v>
      </c>
      <c r="I535">
        <v>2</v>
      </c>
      <c r="J535">
        <f t="shared" si="2"/>
        <v>1</v>
      </c>
    </row>
    <row r="536" spans="2:10" x14ac:dyDescent="0.2">
      <c r="B536" s="10">
        <v>44604</v>
      </c>
      <c r="C536" t="str">
        <v>Felix</v>
      </c>
      <c r="D536" t="str">
        <v>Rome</v>
      </c>
      <c r="E536" t="str">
        <v>Italy</v>
      </c>
      <c r="F536" t="str">
        <v>Europe</v>
      </c>
      <c r="G536" t="str">
        <v>Banana bread</v>
      </c>
      <c r="H536">
        <v>30</v>
      </c>
      <c r="I536">
        <v>9</v>
      </c>
      <c r="J536">
        <f t="shared" si="2"/>
        <v>1</v>
      </c>
    </row>
    <row r="537" spans="2:10" x14ac:dyDescent="0.2">
      <c r="B537" s="10">
        <v>44605</v>
      </c>
      <c r="C537" t="str">
        <v>Barbie</v>
      </c>
      <c r="D537" t="str">
        <v>Lagos</v>
      </c>
      <c r="E537" t="str">
        <v>Nigeria</v>
      </c>
      <c r="F537" t="str">
        <v>Africa</v>
      </c>
      <c r="G537" t="str">
        <v>Sosa Drinks</v>
      </c>
      <c r="H537">
        <v>10</v>
      </c>
      <c r="I537">
        <v>14</v>
      </c>
      <c r="J537">
        <f t="shared" si="2"/>
        <v>1</v>
      </c>
    </row>
    <row r="538" spans="2:10" x14ac:dyDescent="0.2">
      <c r="B538" s="10">
        <v>44605</v>
      </c>
      <c r="C538" t="str">
        <v>Eugene</v>
      </c>
      <c r="D538" t="str">
        <v>Rome</v>
      </c>
      <c r="E538" t="str">
        <v>Italy</v>
      </c>
      <c r="F538" t="str">
        <v>Europe</v>
      </c>
      <c r="G538" t="str">
        <v>Milk Shake</v>
      </c>
      <c r="H538">
        <v>15</v>
      </c>
      <c r="I538">
        <v>9</v>
      </c>
      <c r="J538">
        <f t="shared" si="2"/>
        <v>1</v>
      </c>
    </row>
    <row r="539" spans="2:10" x14ac:dyDescent="0.2">
      <c r="B539" s="10">
        <v>44605</v>
      </c>
      <c r="C539" t="str">
        <v>Alex</v>
      </c>
      <c r="D539" t="str">
        <v>Tokyo</v>
      </c>
      <c r="E539" t="str">
        <v>Japan</v>
      </c>
      <c r="F539" t="str">
        <v>Asia</v>
      </c>
      <c r="G539" t="str">
        <v>Banana bread</v>
      </c>
      <c r="H539">
        <v>30</v>
      </c>
      <c r="I539">
        <v>6</v>
      </c>
      <c r="J539">
        <f t="shared" si="2"/>
        <v>1</v>
      </c>
    </row>
    <row r="540" spans="2:10" x14ac:dyDescent="0.2">
      <c r="B540" s="10">
        <v>44606</v>
      </c>
      <c r="C540" t="str">
        <v>Eugene</v>
      </c>
      <c r="D540" t="str">
        <v>Tokyo</v>
      </c>
      <c r="E540" t="str">
        <v>Japan</v>
      </c>
      <c r="F540" t="str">
        <v>Asia</v>
      </c>
      <c r="G540" t="str">
        <v>Sosa Drinks</v>
      </c>
      <c r="H540">
        <v>30</v>
      </c>
      <c r="I540">
        <v>14</v>
      </c>
      <c r="J540">
        <f t="shared" si="2"/>
        <v>1</v>
      </c>
    </row>
    <row r="541" spans="2:10" x14ac:dyDescent="0.2">
      <c r="B541" s="10">
        <v>44610</v>
      </c>
      <c r="C541" t="str">
        <v>Felix</v>
      </c>
      <c r="D541" t="str">
        <v>London</v>
      </c>
      <c r="E541" t="str">
        <v>United Kingdom</v>
      </c>
      <c r="F541" t="str">
        <v>Europe</v>
      </c>
      <c r="G541" t="str">
        <v>Fruit Cake</v>
      </c>
      <c r="H541">
        <v>20</v>
      </c>
      <c r="I541">
        <v>12</v>
      </c>
      <c r="J541">
        <f t="shared" si="2"/>
        <v>1</v>
      </c>
    </row>
    <row r="542" spans="2:10" x14ac:dyDescent="0.2">
      <c r="B542" s="10">
        <v>44613</v>
      </c>
      <c r="C542" t="str">
        <v>Alex</v>
      </c>
      <c r="D542" t="str">
        <v>London</v>
      </c>
      <c r="E542" t="str">
        <v>United Kingdom</v>
      </c>
      <c r="F542" t="str">
        <v>Europe</v>
      </c>
      <c r="G542" t="str">
        <v>Pizzas</v>
      </c>
      <c r="H542">
        <v>25</v>
      </c>
      <c r="I542">
        <v>10</v>
      </c>
      <c r="J542">
        <f t="shared" si="2"/>
        <v>1</v>
      </c>
    </row>
    <row r="543" spans="2:10" x14ac:dyDescent="0.2">
      <c r="B543" s="10">
        <v>44613</v>
      </c>
      <c r="C543" t="str">
        <v>Eugene</v>
      </c>
      <c r="D543" t="str">
        <v>Tokyo</v>
      </c>
      <c r="E543" t="str">
        <v>Japan</v>
      </c>
      <c r="F543" t="str">
        <v>Asia</v>
      </c>
      <c r="G543" t="str">
        <v>Vanilla Cream</v>
      </c>
      <c r="H543">
        <v>15</v>
      </c>
      <c r="I543">
        <v>7</v>
      </c>
      <c r="J543">
        <f t="shared" si="2"/>
        <v>1</v>
      </c>
    </row>
    <row r="544" spans="2:10" x14ac:dyDescent="0.2">
      <c r="B544" s="10">
        <v>44613</v>
      </c>
      <c r="C544" t="str">
        <v>Eugene</v>
      </c>
      <c r="D544" t="str">
        <v>Berlin</v>
      </c>
      <c r="E544" t="str">
        <v>Germany</v>
      </c>
      <c r="F544" t="str">
        <v>Europe</v>
      </c>
      <c r="G544" t="str">
        <v>Banana bread</v>
      </c>
      <c r="H544">
        <v>0</v>
      </c>
      <c r="I544">
        <v>13</v>
      </c>
      <c r="J544">
        <f t="shared" si="2"/>
        <v>1</v>
      </c>
    </row>
    <row r="545" spans="2:10" x14ac:dyDescent="0.2">
      <c r="B545" s="10">
        <v>44614</v>
      </c>
      <c r="C545" t="str">
        <v>Alex</v>
      </c>
      <c r="D545" t="str">
        <v>Milan</v>
      </c>
      <c r="E545" t="str">
        <v>Italy</v>
      </c>
      <c r="F545" t="str">
        <v>Europe</v>
      </c>
      <c r="G545" t="str">
        <v>Milk Shake</v>
      </c>
      <c r="H545">
        <v>15</v>
      </c>
      <c r="I545">
        <v>2</v>
      </c>
      <c r="J545">
        <f t="shared" si="2"/>
        <v>1</v>
      </c>
    </row>
    <row r="546" spans="2:10" x14ac:dyDescent="0.2">
      <c r="B546" s="10">
        <v>44618</v>
      </c>
      <c r="C546" t="str">
        <v>Eugene</v>
      </c>
      <c r="D546" t="str">
        <v>Rome</v>
      </c>
      <c r="E546" t="str">
        <v>Italy</v>
      </c>
      <c r="F546" t="str">
        <v>Europe</v>
      </c>
      <c r="G546" t="str">
        <v>Fresh Juice</v>
      </c>
      <c r="H546">
        <v>10</v>
      </c>
      <c r="I546">
        <v>12</v>
      </c>
      <c r="J546">
        <f t="shared" si="2"/>
        <v>1</v>
      </c>
    </row>
    <row r="547" spans="2:10" x14ac:dyDescent="0.2">
      <c r="B547" s="10">
        <v>44621</v>
      </c>
      <c r="C547" t="str">
        <v>Charlie</v>
      </c>
      <c r="D547" t="str">
        <v>Paris</v>
      </c>
      <c r="E547" t="str">
        <v>France</v>
      </c>
      <c r="F547" t="str">
        <v>Europe</v>
      </c>
      <c r="G547" t="str">
        <v>Unsweetened Yoghurt</v>
      </c>
      <c r="H547">
        <v>5</v>
      </c>
      <c r="I547">
        <v>20</v>
      </c>
      <c r="J547">
        <f t="shared" si="2"/>
        <v>1</v>
      </c>
    </row>
    <row r="548" spans="2:10" x14ac:dyDescent="0.2">
      <c r="B548" s="10">
        <v>44623</v>
      </c>
      <c r="C548" t="str">
        <v>Alex</v>
      </c>
      <c r="D548" t="str">
        <v>Washington, D.C.</v>
      </c>
      <c r="E548" t="str">
        <v>United States</v>
      </c>
      <c r="F548" t="str">
        <v>North America</v>
      </c>
      <c r="G548" t="str">
        <v>Fresh Juice</v>
      </c>
      <c r="H548">
        <v>10</v>
      </c>
      <c r="I548">
        <v>6</v>
      </c>
      <c r="J548">
        <f t="shared" si="2"/>
        <v>1</v>
      </c>
    </row>
    <row r="549" spans="2:10" x14ac:dyDescent="0.2">
      <c r="B549" s="10">
        <v>44626</v>
      </c>
      <c r="C549" t="str">
        <v>Hannah</v>
      </c>
      <c r="D549" t="str">
        <v>Paris</v>
      </c>
      <c r="E549" t="str">
        <v>France</v>
      </c>
      <c r="F549" t="str">
        <v>Europe</v>
      </c>
      <c r="G549" t="str">
        <v>Pizzas</v>
      </c>
      <c r="H549">
        <v>10</v>
      </c>
      <c r="I549">
        <v>14</v>
      </c>
      <c r="J549">
        <f t="shared" si="2"/>
        <v>1</v>
      </c>
    </row>
    <row r="550" spans="2:10" x14ac:dyDescent="0.2">
      <c r="B550" s="10">
        <v>44627</v>
      </c>
      <c r="C550" t="str">
        <v>Felix</v>
      </c>
      <c r="D550" t="str">
        <v>Lagos</v>
      </c>
      <c r="E550" t="str">
        <v>Nigeria</v>
      </c>
      <c r="F550" t="str">
        <v>Africa</v>
      </c>
      <c r="G550" t="str">
        <v>Banana bread</v>
      </c>
      <c r="H550">
        <v>20</v>
      </c>
      <c r="I550">
        <v>12</v>
      </c>
      <c r="J550">
        <f t="shared" si="2"/>
        <v>1</v>
      </c>
    </row>
    <row r="551" spans="2:10" x14ac:dyDescent="0.2">
      <c r="B551" s="10">
        <v>44627</v>
      </c>
      <c r="C551" t="str">
        <v>Godwin</v>
      </c>
      <c r="D551" t="str">
        <v>Houston</v>
      </c>
      <c r="E551" t="str">
        <v>United States</v>
      </c>
      <c r="F551" t="str">
        <v>North America</v>
      </c>
      <c r="G551" t="str">
        <v>Banana bread</v>
      </c>
      <c r="H551">
        <v>0</v>
      </c>
      <c r="I551">
        <v>14</v>
      </c>
      <c r="J551">
        <f t="shared" si="2"/>
        <v>1</v>
      </c>
    </row>
    <row r="552" spans="2:10" x14ac:dyDescent="0.2">
      <c r="B552" s="10">
        <v>44627</v>
      </c>
      <c r="C552" t="str">
        <v>Alex</v>
      </c>
      <c r="D552" t="str">
        <v>London</v>
      </c>
      <c r="E552" t="str">
        <v>United Kingdom</v>
      </c>
      <c r="F552" t="str">
        <v>Europe</v>
      </c>
      <c r="G552" t="str">
        <v>Banana bread</v>
      </c>
      <c r="H552">
        <v>10</v>
      </c>
      <c r="I552">
        <v>6</v>
      </c>
      <c r="J552">
        <f t="shared" si="2"/>
        <v>1</v>
      </c>
    </row>
    <row r="553" spans="2:10" x14ac:dyDescent="0.2">
      <c r="B553" s="10">
        <v>44630</v>
      </c>
      <c r="C553" t="str">
        <v>Hannah</v>
      </c>
      <c r="D553" t="str">
        <v>London</v>
      </c>
      <c r="E553" t="str">
        <v>United Kingdom</v>
      </c>
      <c r="F553" t="str">
        <v>Europe</v>
      </c>
      <c r="G553" t="str">
        <v>Unsweetened Yoghurt</v>
      </c>
      <c r="H553">
        <v>0</v>
      </c>
      <c r="I553">
        <v>19</v>
      </c>
      <c r="J553">
        <f t="shared" si="2"/>
        <v>1</v>
      </c>
    </row>
    <row r="554" spans="2:10" x14ac:dyDescent="0.2">
      <c r="B554" s="10">
        <v>44633</v>
      </c>
      <c r="C554" t="str">
        <v>Debra</v>
      </c>
      <c r="D554" t="str">
        <v>New York City</v>
      </c>
      <c r="E554" t="str">
        <v>United States</v>
      </c>
      <c r="F554" t="str">
        <v>North America</v>
      </c>
      <c r="G554" t="str">
        <v>Sosa Drinks</v>
      </c>
      <c r="H554">
        <v>10</v>
      </c>
      <c r="I554">
        <v>12</v>
      </c>
      <c r="J554">
        <f t="shared" si="2"/>
        <v>1</v>
      </c>
    </row>
    <row r="555" spans="2:10" x14ac:dyDescent="0.2">
      <c r="B555" s="10">
        <v>44635</v>
      </c>
      <c r="C555" t="str">
        <v>Felix</v>
      </c>
      <c r="D555" t="str">
        <v>Lagos</v>
      </c>
      <c r="E555" t="str">
        <v>Nigeria</v>
      </c>
      <c r="F555" t="str">
        <v>Africa</v>
      </c>
      <c r="G555" t="str">
        <v>Pizzas</v>
      </c>
      <c r="H555">
        <v>10</v>
      </c>
      <c r="I555">
        <v>11</v>
      </c>
      <c r="J555">
        <f t="shared" si="2"/>
        <v>1</v>
      </c>
    </row>
    <row r="556" spans="2:10" x14ac:dyDescent="0.2">
      <c r="B556" s="10">
        <v>44636</v>
      </c>
      <c r="C556" t="str">
        <v>Felix</v>
      </c>
      <c r="D556" t="str">
        <v>Houston</v>
      </c>
      <c r="E556" t="str">
        <v>United States</v>
      </c>
      <c r="F556" t="str">
        <v>North America</v>
      </c>
      <c r="G556" t="str">
        <v>Pizzas</v>
      </c>
      <c r="H556">
        <v>15</v>
      </c>
      <c r="I556">
        <v>16</v>
      </c>
      <c r="J556">
        <f t="shared" si="2"/>
        <v>1</v>
      </c>
    </row>
    <row r="557" spans="2:10" x14ac:dyDescent="0.2">
      <c r="B557" s="10">
        <v>44639</v>
      </c>
      <c r="C557" t="str">
        <v>Debra</v>
      </c>
      <c r="D557" t="str">
        <v>Lagos</v>
      </c>
      <c r="E557" t="str">
        <v>Nigeria</v>
      </c>
      <c r="F557" t="str">
        <v>Africa</v>
      </c>
      <c r="G557" t="str">
        <v>Fruit Cake</v>
      </c>
      <c r="H557">
        <v>25</v>
      </c>
      <c r="I557">
        <v>15</v>
      </c>
      <c r="J557">
        <f t="shared" si="2"/>
        <v>1</v>
      </c>
    </row>
    <row r="558" spans="2:10" x14ac:dyDescent="0.2">
      <c r="B558" s="10">
        <v>44642</v>
      </c>
      <c r="C558" t="str">
        <v>Barbie</v>
      </c>
      <c r="D558" t="str">
        <v>Paris</v>
      </c>
      <c r="E558" t="str">
        <v>France</v>
      </c>
      <c r="F558" t="str">
        <v>Europe</v>
      </c>
      <c r="G558" t="str">
        <v>Milk Shake</v>
      </c>
      <c r="H558">
        <v>25</v>
      </c>
      <c r="I558">
        <v>16</v>
      </c>
      <c r="J558">
        <f t="shared" si="2"/>
        <v>1</v>
      </c>
    </row>
    <row r="559" spans="2:10" x14ac:dyDescent="0.2">
      <c r="B559" s="10">
        <v>44644</v>
      </c>
      <c r="C559" t="str">
        <v>Barbie</v>
      </c>
      <c r="D559" t="str">
        <v>New York City</v>
      </c>
      <c r="E559" t="str">
        <v>United States</v>
      </c>
      <c r="F559" t="str">
        <v>North America</v>
      </c>
      <c r="G559" t="str">
        <v>Unsweetened Yoghurt</v>
      </c>
      <c r="H559">
        <v>0</v>
      </c>
      <c r="I559">
        <v>10</v>
      </c>
      <c r="J559">
        <f t="shared" si="2"/>
        <v>1</v>
      </c>
    </row>
    <row r="560" spans="2:10" x14ac:dyDescent="0.2">
      <c r="B560" s="10">
        <v>44648</v>
      </c>
      <c r="C560" t="str">
        <v>Alex</v>
      </c>
      <c r="D560" t="str">
        <v>Rio de Janeiro</v>
      </c>
      <c r="E560" t="str">
        <v>Brazil</v>
      </c>
      <c r="F560" t="str">
        <v>South America</v>
      </c>
      <c r="G560" t="str">
        <v>Sosa Drinks</v>
      </c>
      <c r="H560">
        <v>0</v>
      </c>
      <c r="I560">
        <v>2</v>
      </c>
      <c r="J560">
        <f t="shared" si="2"/>
        <v>1</v>
      </c>
    </row>
    <row r="561" spans="2:10" x14ac:dyDescent="0.2">
      <c r="B561" s="10">
        <v>44663</v>
      </c>
      <c r="C561" t="str">
        <v>Godwin</v>
      </c>
      <c r="D561" t="str">
        <v>Washington, D.C.</v>
      </c>
      <c r="E561" t="str">
        <v>United States</v>
      </c>
      <c r="F561" t="str">
        <v>North America</v>
      </c>
      <c r="G561" t="str">
        <v>Vanilla Cream</v>
      </c>
      <c r="H561">
        <v>30</v>
      </c>
      <c r="I561">
        <v>5</v>
      </c>
      <c r="J561">
        <f t="shared" si="2"/>
        <v>1</v>
      </c>
    </row>
    <row r="562" spans="2:10" x14ac:dyDescent="0.2">
      <c r="B562" s="10">
        <v>44668</v>
      </c>
      <c r="C562" t="str">
        <v>Debra</v>
      </c>
      <c r="D562" t="str">
        <v>Rio de Janeiro</v>
      </c>
      <c r="E562" t="str">
        <v>Brazil</v>
      </c>
      <c r="F562" t="str">
        <v>South America</v>
      </c>
      <c r="G562" t="str">
        <v>Vanilla Cream</v>
      </c>
      <c r="H562">
        <v>5</v>
      </c>
      <c r="I562">
        <v>15</v>
      </c>
      <c r="J562">
        <f t="shared" si="2"/>
        <v>1</v>
      </c>
    </row>
    <row r="563" spans="2:10" x14ac:dyDescent="0.2">
      <c r="B563" s="10">
        <v>44669</v>
      </c>
      <c r="C563" t="str">
        <v>Hannah</v>
      </c>
      <c r="D563" t="str">
        <v>Tokyo</v>
      </c>
      <c r="E563" t="str">
        <v>Japan</v>
      </c>
      <c r="F563" t="str">
        <v>Asia</v>
      </c>
      <c r="G563" t="str">
        <v>Fresh Juice</v>
      </c>
      <c r="H563">
        <v>25</v>
      </c>
      <c r="I563">
        <v>13</v>
      </c>
      <c r="J563">
        <f t="shared" si="2"/>
        <v>1</v>
      </c>
    </row>
    <row r="564" spans="2:10" x14ac:dyDescent="0.2">
      <c r="B564" s="10">
        <v>44673</v>
      </c>
      <c r="C564" t="str">
        <v>Godwin</v>
      </c>
      <c r="D564" t="str">
        <v>Atlanta</v>
      </c>
      <c r="E564" t="str">
        <v>United States</v>
      </c>
      <c r="F564" t="str">
        <v>North America</v>
      </c>
      <c r="G564" t="str">
        <v>Fruit Cake</v>
      </c>
      <c r="H564">
        <v>20</v>
      </c>
      <c r="I564">
        <v>10</v>
      </c>
      <c r="J564">
        <f t="shared" si="2"/>
        <v>1</v>
      </c>
    </row>
    <row r="565" spans="2:10" x14ac:dyDescent="0.2">
      <c r="B565" s="10">
        <v>44676</v>
      </c>
      <c r="C565" t="str">
        <v>Felix</v>
      </c>
      <c r="D565" t="str">
        <v>Paris</v>
      </c>
      <c r="E565" t="str">
        <v>France</v>
      </c>
      <c r="F565" t="str">
        <v>Europe</v>
      </c>
      <c r="G565" t="str">
        <v>Vanilla Cream</v>
      </c>
      <c r="H565">
        <v>5</v>
      </c>
      <c r="I565">
        <v>19</v>
      </c>
      <c r="J565">
        <f t="shared" si="2"/>
        <v>1</v>
      </c>
    </row>
    <row r="566" spans="2:10" x14ac:dyDescent="0.2">
      <c r="B566" s="10">
        <v>44676</v>
      </c>
      <c r="C566" t="str">
        <v>Debra</v>
      </c>
      <c r="D566" t="str">
        <v>Houston</v>
      </c>
      <c r="E566" t="str">
        <v>United States</v>
      </c>
      <c r="F566" t="str">
        <v>North America</v>
      </c>
      <c r="G566" t="str">
        <v>Fruit Cake</v>
      </c>
      <c r="H566">
        <v>15</v>
      </c>
      <c r="I566">
        <v>15</v>
      </c>
      <c r="J566">
        <f t="shared" si="2"/>
        <v>1</v>
      </c>
    </row>
    <row r="567" spans="2:10" x14ac:dyDescent="0.2">
      <c r="B567" s="10">
        <v>44677</v>
      </c>
      <c r="C567" t="str">
        <v>Felix</v>
      </c>
      <c r="D567" t="str">
        <v>New York City</v>
      </c>
      <c r="E567" t="str">
        <v>United States</v>
      </c>
      <c r="F567" t="str">
        <v>North America</v>
      </c>
      <c r="G567" t="str">
        <v>Milk Shake</v>
      </c>
      <c r="H567">
        <v>5</v>
      </c>
      <c r="I567">
        <v>17</v>
      </c>
      <c r="J567">
        <f t="shared" si="2"/>
        <v>1</v>
      </c>
    </row>
    <row r="568" spans="2:10" x14ac:dyDescent="0.2">
      <c r="B568" s="10">
        <v>44682</v>
      </c>
      <c r="C568" t="str">
        <v>Godwin</v>
      </c>
      <c r="D568" t="str">
        <v>Rio de Janeiro</v>
      </c>
      <c r="E568" t="str">
        <v>Brazil</v>
      </c>
      <c r="F568" t="str">
        <v>South America</v>
      </c>
      <c r="G568" t="str">
        <v>Vanilla Cream</v>
      </c>
      <c r="H568">
        <v>5</v>
      </c>
      <c r="I568">
        <v>10</v>
      </c>
      <c r="J568">
        <f t="shared" si="2"/>
        <v>1</v>
      </c>
    </row>
    <row r="569" spans="2:10" x14ac:dyDescent="0.2">
      <c r="B569" s="10">
        <v>44687</v>
      </c>
      <c r="C569" t="str">
        <v>Alex</v>
      </c>
      <c r="D569" t="str">
        <v>Milan</v>
      </c>
      <c r="E569" t="str">
        <v>Italy</v>
      </c>
      <c r="F569" t="str">
        <v>Europe</v>
      </c>
      <c r="G569" t="str">
        <v>Sosa Drinks</v>
      </c>
      <c r="H569">
        <v>5</v>
      </c>
      <c r="I569">
        <v>12</v>
      </c>
      <c r="J569">
        <f t="shared" si="2"/>
        <v>1</v>
      </c>
    </row>
    <row r="570" spans="2:10" x14ac:dyDescent="0.2">
      <c r="B570" s="10">
        <v>44692</v>
      </c>
      <c r="C570" t="str">
        <v>Felix</v>
      </c>
      <c r="D570" t="str">
        <v>Boston</v>
      </c>
      <c r="E570" t="str">
        <v>United States</v>
      </c>
      <c r="F570" t="str">
        <v>North America</v>
      </c>
      <c r="G570" t="str">
        <v>Sosa Drinks</v>
      </c>
      <c r="H570">
        <v>25</v>
      </c>
      <c r="I570">
        <v>18</v>
      </c>
      <c r="J570">
        <f t="shared" si="2"/>
        <v>1</v>
      </c>
    </row>
    <row r="571" spans="2:10" x14ac:dyDescent="0.2">
      <c r="B571" s="10">
        <v>44695</v>
      </c>
      <c r="C571" t="str">
        <v>Debra</v>
      </c>
      <c r="D571" t="str">
        <v>Milan</v>
      </c>
      <c r="E571" t="str">
        <v>Italy</v>
      </c>
      <c r="F571" t="str">
        <v>Europe</v>
      </c>
      <c r="G571" t="str">
        <v>Parfait</v>
      </c>
      <c r="H571">
        <v>5</v>
      </c>
      <c r="I571">
        <v>15</v>
      </c>
      <c r="J571">
        <f t="shared" si="2"/>
        <v>1</v>
      </c>
    </row>
    <row r="572" spans="2:10" x14ac:dyDescent="0.2">
      <c r="B572" s="10">
        <v>44697</v>
      </c>
      <c r="C572" t="str">
        <v>Barbie</v>
      </c>
      <c r="D572" t="str">
        <v>New York</v>
      </c>
      <c r="E572" t="str">
        <v>United States</v>
      </c>
      <c r="F572" t="str">
        <v>North America</v>
      </c>
      <c r="G572" t="str">
        <v>Banana bread</v>
      </c>
      <c r="H572">
        <v>25</v>
      </c>
      <c r="I572">
        <v>10</v>
      </c>
      <c r="J572">
        <f t="shared" si="2"/>
        <v>1</v>
      </c>
    </row>
    <row r="573" spans="2:10" x14ac:dyDescent="0.2">
      <c r="B573" s="10">
        <v>44701</v>
      </c>
      <c r="C573" t="str">
        <v>Hannah</v>
      </c>
      <c r="D573" t="str">
        <v>London</v>
      </c>
      <c r="E573" t="str">
        <v>United Kingdom</v>
      </c>
      <c r="F573" t="str">
        <v>Europe</v>
      </c>
      <c r="G573" t="str">
        <v>Pizzas</v>
      </c>
      <c r="H573">
        <v>25</v>
      </c>
      <c r="I573">
        <v>6</v>
      </c>
      <c r="J573">
        <f t="shared" si="2"/>
        <v>1</v>
      </c>
    </row>
    <row r="574" spans="2:10" x14ac:dyDescent="0.2">
      <c r="B574" s="10">
        <v>44707</v>
      </c>
      <c r="C574" t="str">
        <v>Eugene</v>
      </c>
      <c r="D574" t="str">
        <v>Boston</v>
      </c>
      <c r="E574" t="str">
        <v>United States</v>
      </c>
      <c r="F574" t="str">
        <v>North America</v>
      </c>
      <c r="G574" t="str">
        <v>Fruit Cake</v>
      </c>
      <c r="H574">
        <v>5</v>
      </c>
      <c r="I574">
        <v>14</v>
      </c>
      <c r="J574">
        <f t="shared" si="2"/>
        <v>1</v>
      </c>
    </row>
    <row r="575" spans="2:10" x14ac:dyDescent="0.2">
      <c r="B575" s="10">
        <v>44710</v>
      </c>
      <c r="C575" t="str">
        <v>Alex</v>
      </c>
      <c r="D575" t="str">
        <v>Rome</v>
      </c>
      <c r="E575" t="str">
        <v>Italy</v>
      </c>
      <c r="F575" t="str">
        <v>Europe</v>
      </c>
      <c r="G575" t="str">
        <v>Pizzas</v>
      </c>
      <c r="H575">
        <v>15</v>
      </c>
      <c r="I575">
        <v>18</v>
      </c>
      <c r="J575">
        <f t="shared" si="2"/>
        <v>1</v>
      </c>
    </row>
    <row r="576" spans="2:10" x14ac:dyDescent="0.2">
      <c r="B576" s="10">
        <v>44714</v>
      </c>
      <c r="C576" t="str">
        <v>Debra</v>
      </c>
      <c r="D576" t="str">
        <v>Houston</v>
      </c>
      <c r="E576" t="str">
        <v>United States</v>
      </c>
      <c r="F576" t="str">
        <v>North America</v>
      </c>
      <c r="G576" t="str">
        <v>White Choco</v>
      </c>
      <c r="H576">
        <v>10</v>
      </c>
      <c r="I576">
        <v>13</v>
      </c>
      <c r="J576">
        <f t="shared" si="2"/>
        <v>1</v>
      </c>
    </row>
    <row r="577" spans="2:10" x14ac:dyDescent="0.2">
      <c r="B577" s="10">
        <v>44718</v>
      </c>
      <c r="C577" t="str">
        <v>Alex</v>
      </c>
      <c r="D577" t="str">
        <v>New York City</v>
      </c>
      <c r="E577" t="str">
        <v>United States</v>
      </c>
      <c r="F577" t="str">
        <v>North America</v>
      </c>
      <c r="G577" t="str">
        <v>Pizzas</v>
      </c>
      <c r="H577">
        <v>25</v>
      </c>
      <c r="I577">
        <v>14</v>
      </c>
      <c r="J577">
        <f t="shared" si="2"/>
        <v>1</v>
      </c>
    </row>
    <row r="578" spans="2:10" x14ac:dyDescent="0.2">
      <c r="B578" s="10">
        <v>44720</v>
      </c>
      <c r="C578" t="str">
        <v>Charlie</v>
      </c>
      <c r="D578" t="str">
        <v>Paris</v>
      </c>
      <c r="E578" t="str">
        <v>France</v>
      </c>
      <c r="F578" t="str">
        <v>Europe</v>
      </c>
      <c r="G578" t="str">
        <v>White Choco</v>
      </c>
      <c r="H578">
        <v>15</v>
      </c>
      <c r="I578">
        <v>20</v>
      </c>
      <c r="J578">
        <f t="shared" si="2"/>
        <v>1</v>
      </c>
    </row>
    <row r="579" spans="2:10" x14ac:dyDescent="0.2">
      <c r="B579" s="10">
        <v>44721</v>
      </c>
      <c r="C579" t="str">
        <v>Charlie</v>
      </c>
      <c r="D579" t="str">
        <v>Lagos</v>
      </c>
      <c r="E579" t="str">
        <v>Nigeria</v>
      </c>
      <c r="F579" t="str">
        <v>Africa</v>
      </c>
      <c r="G579" t="str">
        <v>Fruit Cake</v>
      </c>
      <c r="H579">
        <v>10</v>
      </c>
      <c r="I579">
        <v>10</v>
      </c>
      <c r="J579">
        <f t="shared" si="2"/>
        <v>1</v>
      </c>
    </row>
    <row r="580" spans="2:10" x14ac:dyDescent="0.2">
      <c r="B580" s="10">
        <v>44723</v>
      </c>
      <c r="C580" t="str">
        <v>Barbie</v>
      </c>
      <c r="D580" t="str">
        <v>Milan</v>
      </c>
      <c r="E580" t="str">
        <v>Italy</v>
      </c>
      <c r="F580" t="str">
        <v>Europe</v>
      </c>
      <c r="G580" t="str">
        <v>Banana bread</v>
      </c>
      <c r="H580">
        <v>20</v>
      </c>
      <c r="I580">
        <v>7</v>
      </c>
      <c r="J580">
        <f t="shared" si="2"/>
        <v>1</v>
      </c>
    </row>
    <row r="581" spans="2:10" x14ac:dyDescent="0.2">
      <c r="B581" s="10">
        <v>44729</v>
      </c>
      <c r="C581" t="str">
        <v>Felix</v>
      </c>
      <c r="D581" t="str">
        <v>Atlanta</v>
      </c>
      <c r="E581" t="str">
        <v>United States</v>
      </c>
      <c r="F581" t="str">
        <v>North America</v>
      </c>
      <c r="G581" t="str">
        <v>White Choco</v>
      </c>
      <c r="H581">
        <v>15</v>
      </c>
      <c r="I581">
        <v>8</v>
      </c>
      <c r="J581">
        <f t="shared" si="2"/>
        <v>1</v>
      </c>
    </row>
    <row r="582" spans="2:10" x14ac:dyDescent="0.2">
      <c r="B582" s="10">
        <v>44730</v>
      </c>
      <c r="C582" t="str">
        <v>Felix</v>
      </c>
      <c r="D582" t="str">
        <v>Lagos</v>
      </c>
      <c r="E582" t="str">
        <v>Nigeria</v>
      </c>
      <c r="F582" t="str">
        <v>Africa</v>
      </c>
      <c r="G582" t="str">
        <v>Fresh Juice</v>
      </c>
      <c r="H582">
        <v>5</v>
      </c>
      <c r="I582">
        <v>12</v>
      </c>
      <c r="J582">
        <f t="shared" si="2"/>
        <v>1</v>
      </c>
    </row>
    <row r="583" spans="2:10" x14ac:dyDescent="0.2">
      <c r="B583" s="10">
        <v>44735</v>
      </c>
      <c r="C583" t="str">
        <v>Godwin</v>
      </c>
      <c r="D583" t="str">
        <v>Milan</v>
      </c>
      <c r="E583" t="str">
        <v>Italy</v>
      </c>
      <c r="F583" t="str">
        <v>Europe</v>
      </c>
      <c r="G583" t="str">
        <v>Parfait</v>
      </c>
      <c r="H583">
        <v>30</v>
      </c>
      <c r="I583">
        <v>7</v>
      </c>
      <c r="J583">
        <f t="shared" si="2"/>
        <v>1</v>
      </c>
    </row>
    <row r="584" spans="2:10" x14ac:dyDescent="0.2">
      <c r="B584" s="10">
        <v>44737</v>
      </c>
      <c r="C584" t="str">
        <v>Felix</v>
      </c>
      <c r="D584" t="str">
        <v>Rio de Janeiro</v>
      </c>
      <c r="E584" t="str">
        <v>Brazil</v>
      </c>
      <c r="F584" t="str">
        <v>South America</v>
      </c>
      <c r="G584" t="str">
        <v>Banana bread</v>
      </c>
      <c r="H584">
        <v>25</v>
      </c>
      <c r="I584">
        <v>15</v>
      </c>
      <c r="J584">
        <f t="shared" si="2"/>
        <v>1</v>
      </c>
    </row>
    <row r="585" spans="2:10" x14ac:dyDescent="0.2">
      <c r="B585" s="10">
        <v>44739</v>
      </c>
      <c r="C585" t="str">
        <v>Felix</v>
      </c>
      <c r="D585" t="str">
        <v>London</v>
      </c>
      <c r="E585" t="str">
        <v>United Kingdom</v>
      </c>
      <c r="F585" t="str">
        <v>Europe</v>
      </c>
      <c r="G585" t="str">
        <v>Vanilla Cream</v>
      </c>
      <c r="H585">
        <v>15</v>
      </c>
      <c r="I585">
        <v>18</v>
      </c>
      <c r="J585">
        <f t="shared" si="2"/>
        <v>1</v>
      </c>
    </row>
    <row r="586" spans="2:10" x14ac:dyDescent="0.2">
      <c r="B586" s="10">
        <v>44740</v>
      </c>
      <c r="C586" t="str">
        <v>Barbie</v>
      </c>
      <c r="D586" t="str">
        <v>Boston</v>
      </c>
      <c r="E586" t="str">
        <v>United States</v>
      </c>
      <c r="F586" t="str">
        <v>North America</v>
      </c>
      <c r="G586" t="str">
        <v>Fresh Juice</v>
      </c>
      <c r="H586">
        <v>25</v>
      </c>
      <c r="I586">
        <v>20</v>
      </c>
      <c r="J586">
        <f t="shared" si="2"/>
        <v>1</v>
      </c>
    </row>
    <row r="587" spans="2:10" x14ac:dyDescent="0.2">
      <c r="B587" s="10">
        <v>44742</v>
      </c>
      <c r="C587" t="str">
        <v>Felix</v>
      </c>
      <c r="D587" t="str">
        <v>Lagos</v>
      </c>
      <c r="E587" t="str">
        <v>Nigeria</v>
      </c>
      <c r="F587" t="str">
        <v>Africa</v>
      </c>
      <c r="G587" t="str">
        <v>Unsweetened Yoghurt</v>
      </c>
      <c r="H587">
        <v>20</v>
      </c>
      <c r="I587">
        <v>15</v>
      </c>
      <c r="J587">
        <f t="shared" si="2"/>
        <v>1</v>
      </c>
    </row>
    <row r="588" spans="2:10" x14ac:dyDescent="0.2">
      <c r="B588" s="10">
        <v>44742</v>
      </c>
      <c r="C588" t="str">
        <v>Debra</v>
      </c>
      <c r="D588" t="str">
        <v>London</v>
      </c>
      <c r="E588" t="str">
        <v>United Kingdom</v>
      </c>
      <c r="F588" t="str">
        <v>Europe</v>
      </c>
      <c r="G588" t="str">
        <v>Banana bread</v>
      </c>
      <c r="H588">
        <v>20</v>
      </c>
      <c r="I588">
        <v>8</v>
      </c>
      <c r="J588">
        <f t="shared" si="2"/>
        <v>1</v>
      </c>
    </row>
    <row r="589" spans="2:10" x14ac:dyDescent="0.2">
      <c r="B589" s="10">
        <v>44745</v>
      </c>
      <c r="C589" t="str">
        <v>Eugene</v>
      </c>
      <c r="D589" t="str">
        <v>Tokyo</v>
      </c>
      <c r="E589" t="str">
        <v>Japan</v>
      </c>
      <c r="F589" t="str">
        <v>Asia</v>
      </c>
      <c r="G589" t="str">
        <v>Sosa Drinks</v>
      </c>
      <c r="H589">
        <v>25</v>
      </c>
      <c r="I589">
        <v>7</v>
      </c>
      <c r="J589">
        <f t="shared" si="2"/>
        <v>1</v>
      </c>
    </row>
    <row r="590" spans="2:10" x14ac:dyDescent="0.2">
      <c r="B590" s="10">
        <v>44749</v>
      </c>
      <c r="C590" t="str">
        <v>Debra</v>
      </c>
      <c r="D590" t="str">
        <v>London</v>
      </c>
      <c r="E590" t="str">
        <v>United Kingdom</v>
      </c>
      <c r="F590" t="str">
        <v>Europe</v>
      </c>
      <c r="G590" t="str">
        <v>Fresh Juice</v>
      </c>
      <c r="H590">
        <v>15</v>
      </c>
      <c r="I590">
        <v>19</v>
      </c>
      <c r="J590">
        <f t="shared" si="2"/>
        <v>1</v>
      </c>
    </row>
    <row r="591" spans="2:10" x14ac:dyDescent="0.2">
      <c r="B591" s="10">
        <v>44750</v>
      </c>
      <c r="C591" t="str">
        <v>Eugene</v>
      </c>
      <c r="D591" t="str">
        <v>London</v>
      </c>
      <c r="E591" t="str">
        <v>United Kingdom</v>
      </c>
      <c r="F591" t="str">
        <v>Europe</v>
      </c>
      <c r="G591" t="str">
        <v>Sosa Drinks</v>
      </c>
      <c r="H591">
        <v>10</v>
      </c>
      <c r="I591">
        <v>9</v>
      </c>
      <c r="J591">
        <f t="shared" ref="J591:J654" si="3">SUBTOTAL(3,B197)</f>
        <v>1</v>
      </c>
    </row>
    <row r="592" spans="2:10" x14ac:dyDescent="0.2">
      <c r="B592" s="10">
        <v>44755</v>
      </c>
      <c r="C592" t="str">
        <v>Felix</v>
      </c>
      <c r="D592" t="str">
        <v>Houston</v>
      </c>
      <c r="E592" t="str">
        <v>United States</v>
      </c>
      <c r="F592" t="str">
        <v>North America</v>
      </c>
      <c r="G592" t="str">
        <v>Sosa Drinks</v>
      </c>
      <c r="H592">
        <v>15</v>
      </c>
      <c r="I592">
        <v>16</v>
      </c>
      <c r="J592">
        <f t="shared" si="3"/>
        <v>1</v>
      </c>
    </row>
    <row r="593" spans="2:10" x14ac:dyDescent="0.2">
      <c r="B593" s="10">
        <v>44756</v>
      </c>
      <c r="C593" t="str">
        <v>Charlie</v>
      </c>
      <c r="D593" t="str">
        <v>New York City</v>
      </c>
      <c r="E593" t="str">
        <v>United States</v>
      </c>
      <c r="F593" t="str">
        <v>North America</v>
      </c>
      <c r="G593" t="str">
        <v>Unsweetened Yoghurt</v>
      </c>
      <c r="H593">
        <v>20</v>
      </c>
      <c r="I593">
        <v>16</v>
      </c>
      <c r="J593">
        <f t="shared" si="3"/>
        <v>1</v>
      </c>
    </row>
    <row r="594" spans="2:10" x14ac:dyDescent="0.2">
      <c r="B594" s="10">
        <v>44759</v>
      </c>
      <c r="C594" t="str">
        <v>Charlie</v>
      </c>
      <c r="D594" t="str">
        <v>Lagos</v>
      </c>
      <c r="E594" t="str">
        <v>Nigeria</v>
      </c>
      <c r="F594" t="str">
        <v>Africa</v>
      </c>
      <c r="G594" t="str">
        <v>Parfait</v>
      </c>
      <c r="H594">
        <v>20</v>
      </c>
      <c r="I594">
        <v>17</v>
      </c>
      <c r="J594">
        <f t="shared" si="3"/>
        <v>1</v>
      </c>
    </row>
    <row r="595" spans="2:10" x14ac:dyDescent="0.2">
      <c r="B595" s="10">
        <v>44760</v>
      </c>
      <c r="C595" t="str">
        <v>Debra</v>
      </c>
      <c r="D595" t="str">
        <v>Lagos</v>
      </c>
      <c r="E595" t="str">
        <v>Nigeria</v>
      </c>
      <c r="F595" t="str">
        <v>Africa</v>
      </c>
      <c r="G595" t="str">
        <v>Fresh Juice</v>
      </c>
      <c r="H595">
        <v>30</v>
      </c>
      <c r="I595">
        <v>20</v>
      </c>
      <c r="J595">
        <f t="shared" si="3"/>
        <v>1</v>
      </c>
    </row>
    <row r="596" spans="2:10" x14ac:dyDescent="0.2">
      <c r="B596" s="10">
        <v>44760</v>
      </c>
      <c r="C596" t="str">
        <v>Hannah</v>
      </c>
      <c r="D596" t="str">
        <v>Rome</v>
      </c>
      <c r="E596" t="str">
        <v>Italy</v>
      </c>
      <c r="F596" t="str">
        <v>Europe</v>
      </c>
      <c r="G596" t="str">
        <v>Unsweetened Yoghurt</v>
      </c>
      <c r="H596">
        <v>20</v>
      </c>
      <c r="I596">
        <v>19</v>
      </c>
      <c r="J596">
        <f t="shared" si="3"/>
        <v>1</v>
      </c>
    </row>
    <row r="597" spans="2:10" x14ac:dyDescent="0.2">
      <c r="B597" s="10">
        <v>44773</v>
      </c>
      <c r="C597" t="str">
        <v>Barbie</v>
      </c>
      <c r="D597" t="str">
        <v>Paris</v>
      </c>
      <c r="E597" t="str">
        <v>France</v>
      </c>
      <c r="F597" t="str">
        <v>Europe</v>
      </c>
      <c r="G597" t="str">
        <v>Unsweetened Yoghurt</v>
      </c>
      <c r="H597">
        <v>15</v>
      </c>
      <c r="I597">
        <v>4</v>
      </c>
      <c r="J597">
        <f t="shared" si="3"/>
        <v>1</v>
      </c>
    </row>
    <row r="598" spans="2:10" x14ac:dyDescent="0.2">
      <c r="B598" s="10">
        <v>44775</v>
      </c>
      <c r="C598" t="str">
        <v>Felix</v>
      </c>
      <c r="D598" t="str">
        <v>Tokyo</v>
      </c>
      <c r="E598" t="str">
        <v>Japan</v>
      </c>
      <c r="F598" t="str">
        <v>Asia</v>
      </c>
      <c r="G598" t="str">
        <v>White Choco</v>
      </c>
      <c r="H598">
        <v>20</v>
      </c>
      <c r="I598">
        <v>17</v>
      </c>
      <c r="J598">
        <f t="shared" si="3"/>
        <v>1</v>
      </c>
    </row>
    <row r="599" spans="2:10" x14ac:dyDescent="0.2">
      <c r="B599" s="10">
        <v>44775</v>
      </c>
      <c r="C599" t="str">
        <v>Godwin</v>
      </c>
      <c r="D599" t="str">
        <v>Rio de Janeiro</v>
      </c>
      <c r="E599" t="str">
        <v>Brazil</v>
      </c>
      <c r="F599" t="str">
        <v>South America</v>
      </c>
      <c r="G599" t="str">
        <v>Parfait</v>
      </c>
      <c r="H599">
        <v>10</v>
      </c>
      <c r="I599">
        <v>16</v>
      </c>
      <c r="J599">
        <f t="shared" si="3"/>
        <v>1</v>
      </c>
    </row>
    <row r="600" spans="2:10" x14ac:dyDescent="0.2">
      <c r="B600" s="10">
        <v>44779</v>
      </c>
      <c r="C600" t="str">
        <v>Hannah</v>
      </c>
      <c r="D600" t="str">
        <v>Rio de Janeiro</v>
      </c>
      <c r="E600" t="str">
        <v>Brazil</v>
      </c>
      <c r="F600" t="str">
        <v>South America</v>
      </c>
      <c r="G600" t="str">
        <v>Vanilla Cream</v>
      </c>
      <c r="H600">
        <v>5</v>
      </c>
      <c r="I600">
        <v>8</v>
      </c>
      <c r="J600">
        <f t="shared" si="3"/>
        <v>1</v>
      </c>
    </row>
    <row r="601" spans="2:10" x14ac:dyDescent="0.2">
      <c r="B601" s="10">
        <v>44779</v>
      </c>
      <c r="C601" t="str">
        <v>Eugene</v>
      </c>
      <c r="D601" t="str">
        <v>Boston</v>
      </c>
      <c r="E601" t="str">
        <v>United States</v>
      </c>
      <c r="F601" t="str">
        <v>North America</v>
      </c>
      <c r="G601" t="str">
        <v>Banana bread</v>
      </c>
      <c r="H601">
        <v>15</v>
      </c>
      <c r="I601">
        <v>8</v>
      </c>
      <c r="J601">
        <f t="shared" si="3"/>
        <v>1</v>
      </c>
    </row>
    <row r="602" spans="2:10" x14ac:dyDescent="0.2">
      <c r="B602" s="10">
        <v>44788</v>
      </c>
      <c r="C602" t="str">
        <v>Charlie</v>
      </c>
      <c r="D602" t="str">
        <v>Tokyo</v>
      </c>
      <c r="E602" t="str">
        <v>Japan</v>
      </c>
      <c r="F602" t="str">
        <v>Asia</v>
      </c>
      <c r="G602" t="str">
        <v>Fruit Cake</v>
      </c>
      <c r="H602">
        <v>25</v>
      </c>
      <c r="I602">
        <v>16</v>
      </c>
      <c r="J602">
        <f t="shared" si="3"/>
        <v>1</v>
      </c>
    </row>
    <row r="603" spans="2:10" x14ac:dyDescent="0.2">
      <c r="B603" s="10">
        <v>44790</v>
      </c>
      <c r="C603" t="str">
        <v>Debra</v>
      </c>
      <c r="D603" t="str">
        <v>New York City</v>
      </c>
      <c r="E603" t="str">
        <v>United States</v>
      </c>
      <c r="F603" t="str">
        <v>North America</v>
      </c>
      <c r="G603" t="str">
        <v>Sosa Drinks</v>
      </c>
      <c r="H603">
        <v>5</v>
      </c>
      <c r="I603">
        <v>2</v>
      </c>
      <c r="J603">
        <f t="shared" si="3"/>
        <v>1</v>
      </c>
    </row>
    <row r="604" spans="2:10" x14ac:dyDescent="0.2">
      <c r="B604" s="10">
        <v>44794</v>
      </c>
      <c r="C604" t="str">
        <v>Hannah</v>
      </c>
      <c r="D604" t="str">
        <v>Rome</v>
      </c>
      <c r="E604" t="str">
        <v>Italy</v>
      </c>
      <c r="F604" t="str">
        <v>Europe</v>
      </c>
      <c r="G604" t="str">
        <v>Fresh Juice</v>
      </c>
      <c r="H604">
        <v>25</v>
      </c>
      <c r="I604">
        <v>14</v>
      </c>
      <c r="J604">
        <f t="shared" si="3"/>
        <v>1</v>
      </c>
    </row>
    <row r="605" spans="2:10" x14ac:dyDescent="0.2">
      <c r="B605" s="10">
        <v>44796</v>
      </c>
      <c r="C605" t="str">
        <v>Alex</v>
      </c>
      <c r="D605" t="str">
        <v>Milan</v>
      </c>
      <c r="E605" t="str">
        <v>Italy</v>
      </c>
      <c r="F605" t="str">
        <v>Europe</v>
      </c>
      <c r="G605" t="str">
        <v>Fruit Cake</v>
      </c>
      <c r="H605">
        <v>15</v>
      </c>
      <c r="I605">
        <v>2</v>
      </c>
      <c r="J605">
        <f t="shared" si="3"/>
        <v>1</v>
      </c>
    </row>
    <row r="606" spans="2:10" x14ac:dyDescent="0.2">
      <c r="B606" s="10">
        <v>44799</v>
      </c>
      <c r="C606" t="str">
        <v>Debra</v>
      </c>
      <c r="D606" t="str">
        <v>Atlanta</v>
      </c>
      <c r="E606" t="str">
        <v>United States</v>
      </c>
      <c r="F606" t="str">
        <v>North America</v>
      </c>
      <c r="G606" t="str">
        <v>Parfait</v>
      </c>
      <c r="H606">
        <v>5</v>
      </c>
      <c r="I606">
        <v>8</v>
      </c>
      <c r="J606">
        <f t="shared" si="3"/>
        <v>1</v>
      </c>
    </row>
    <row r="607" spans="2:10" x14ac:dyDescent="0.2">
      <c r="B607" s="10">
        <v>44803</v>
      </c>
      <c r="C607" t="str">
        <v>Felix</v>
      </c>
      <c r="D607" t="str">
        <v>London</v>
      </c>
      <c r="E607" t="str">
        <v>United Kingdom</v>
      </c>
      <c r="F607" t="str">
        <v>Europe</v>
      </c>
      <c r="G607" t="str">
        <v>Milk Shake</v>
      </c>
      <c r="H607">
        <v>10</v>
      </c>
      <c r="I607">
        <v>18</v>
      </c>
      <c r="J607">
        <f t="shared" si="3"/>
        <v>1</v>
      </c>
    </row>
    <row r="608" spans="2:10" x14ac:dyDescent="0.2">
      <c r="B608" s="10">
        <v>44804</v>
      </c>
      <c r="C608" t="str">
        <v>Debra</v>
      </c>
      <c r="D608" t="str">
        <v>Rio de Janeiro</v>
      </c>
      <c r="E608" t="str">
        <v>Brazil</v>
      </c>
      <c r="F608" t="str">
        <v>South America</v>
      </c>
      <c r="G608" t="str">
        <v>White Choco</v>
      </c>
      <c r="H608">
        <v>20</v>
      </c>
      <c r="I608">
        <v>6</v>
      </c>
      <c r="J608">
        <f t="shared" si="3"/>
        <v>1</v>
      </c>
    </row>
    <row r="609" spans="2:10" x14ac:dyDescent="0.2">
      <c r="B609" s="10">
        <v>44834</v>
      </c>
      <c r="C609" t="str">
        <v>Felix</v>
      </c>
      <c r="D609" t="str">
        <v>Rome</v>
      </c>
      <c r="E609" t="str">
        <v>Italy</v>
      </c>
      <c r="F609" t="str">
        <v>Europe</v>
      </c>
      <c r="G609" t="str">
        <v>Sosa Drinks</v>
      </c>
      <c r="H609">
        <v>5</v>
      </c>
      <c r="I609">
        <v>14</v>
      </c>
      <c r="J609">
        <f t="shared" si="3"/>
        <v>1</v>
      </c>
    </row>
    <row r="610" spans="2:10" x14ac:dyDescent="0.2">
      <c r="B610" s="10">
        <v>44835</v>
      </c>
      <c r="C610" t="str">
        <v>Hannah</v>
      </c>
      <c r="D610" t="str">
        <v>Berlin</v>
      </c>
      <c r="E610" t="str">
        <v>Germany</v>
      </c>
      <c r="F610" t="str">
        <v>Europe</v>
      </c>
      <c r="G610" t="str">
        <v>Unsweetened Yoghurt</v>
      </c>
      <c r="H610">
        <v>10</v>
      </c>
      <c r="I610">
        <v>3</v>
      </c>
      <c r="J610">
        <f t="shared" si="3"/>
        <v>1</v>
      </c>
    </row>
    <row r="611" spans="2:10" x14ac:dyDescent="0.2">
      <c r="B611" s="10">
        <v>44837</v>
      </c>
      <c r="C611" t="str">
        <v>Charlie</v>
      </c>
      <c r="D611" t="str">
        <v>Rio de Janeiro</v>
      </c>
      <c r="E611" t="str">
        <v>Brazil</v>
      </c>
      <c r="F611" t="str">
        <v>South America</v>
      </c>
      <c r="G611" t="str">
        <v>White Choco</v>
      </c>
      <c r="H611">
        <v>5</v>
      </c>
      <c r="I611">
        <v>17</v>
      </c>
      <c r="J611">
        <f t="shared" si="3"/>
        <v>1</v>
      </c>
    </row>
    <row r="612" spans="2:10" x14ac:dyDescent="0.2">
      <c r="B612" s="10">
        <v>44838</v>
      </c>
      <c r="C612" t="str">
        <v>Debra</v>
      </c>
      <c r="D612" t="str">
        <v>New York</v>
      </c>
      <c r="E612" t="str">
        <v>United States</v>
      </c>
      <c r="F612" t="str">
        <v>North America</v>
      </c>
      <c r="G612" t="str">
        <v>Sosa Drinks</v>
      </c>
      <c r="H612">
        <v>15</v>
      </c>
      <c r="I612">
        <v>6</v>
      </c>
      <c r="J612">
        <f t="shared" si="3"/>
        <v>1</v>
      </c>
    </row>
    <row r="613" spans="2:10" x14ac:dyDescent="0.2">
      <c r="B613" s="10">
        <v>44841</v>
      </c>
      <c r="C613" t="str">
        <v>Barbie</v>
      </c>
      <c r="D613" t="str">
        <v>Lagos</v>
      </c>
      <c r="E613" t="str">
        <v>Nigeria</v>
      </c>
      <c r="F613" t="str">
        <v>Africa</v>
      </c>
      <c r="G613" t="str">
        <v>Unsweetened Yoghurt</v>
      </c>
      <c r="H613">
        <v>15</v>
      </c>
      <c r="I613">
        <v>18</v>
      </c>
      <c r="J613">
        <f t="shared" si="3"/>
        <v>1</v>
      </c>
    </row>
    <row r="614" spans="2:10" x14ac:dyDescent="0.2">
      <c r="B614" s="10">
        <v>44842</v>
      </c>
      <c r="C614" t="str">
        <v>Godwin</v>
      </c>
      <c r="D614" t="str">
        <v>New York</v>
      </c>
      <c r="E614" t="str">
        <v>United States</v>
      </c>
      <c r="F614" t="str">
        <v>North America</v>
      </c>
      <c r="G614" t="str">
        <v>Banana bread</v>
      </c>
      <c r="H614">
        <v>15</v>
      </c>
      <c r="I614">
        <v>2</v>
      </c>
      <c r="J614">
        <f t="shared" si="3"/>
        <v>1</v>
      </c>
    </row>
    <row r="615" spans="2:10" x14ac:dyDescent="0.2">
      <c r="B615" s="10">
        <v>44842</v>
      </c>
      <c r="C615" t="str">
        <v>Eugene</v>
      </c>
      <c r="D615" t="str">
        <v>New York City</v>
      </c>
      <c r="E615" t="str">
        <v>United States</v>
      </c>
      <c r="F615" t="str">
        <v>North America</v>
      </c>
      <c r="G615" t="str">
        <v>Fruit Cake</v>
      </c>
      <c r="H615">
        <v>15</v>
      </c>
      <c r="I615">
        <v>20</v>
      </c>
      <c r="J615">
        <f t="shared" si="3"/>
        <v>1</v>
      </c>
    </row>
    <row r="616" spans="2:10" x14ac:dyDescent="0.2">
      <c r="B616" s="10">
        <v>44844</v>
      </c>
      <c r="C616" t="str">
        <v>Felix</v>
      </c>
      <c r="D616" t="str">
        <v>Houston</v>
      </c>
      <c r="E616" t="str">
        <v>United States</v>
      </c>
      <c r="F616" t="str">
        <v>North America</v>
      </c>
      <c r="G616" t="str">
        <v>Sosa Drinks</v>
      </c>
      <c r="H616">
        <v>20</v>
      </c>
      <c r="I616">
        <v>13</v>
      </c>
      <c r="J616">
        <f t="shared" si="3"/>
        <v>1</v>
      </c>
    </row>
    <row r="617" spans="2:10" x14ac:dyDescent="0.2">
      <c r="B617" s="10">
        <v>44845</v>
      </c>
      <c r="C617" t="str">
        <v>Alex</v>
      </c>
      <c r="D617" t="str">
        <v>Rome</v>
      </c>
      <c r="E617" t="str">
        <v>Italy</v>
      </c>
      <c r="F617" t="str">
        <v>Europe</v>
      </c>
      <c r="G617" t="str">
        <v>Unsweetened Yoghurt</v>
      </c>
      <c r="H617">
        <v>25</v>
      </c>
      <c r="I617">
        <v>19</v>
      </c>
      <c r="J617">
        <f t="shared" si="3"/>
        <v>1</v>
      </c>
    </row>
    <row r="618" spans="2:10" x14ac:dyDescent="0.2">
      <c r="B618" s="10">
        <v>44845</v>
      </c>
      <c r="C618" t="str">
        <v>Felix</v>
      </c>
      <c r="D618" t="str">
        <v>Boston</v>
      </c>
      <c r="E618" t="str">
        <v>United States</v>
      </c>
      <c r="F618" t="str">
        <v>North America</v>
      </c>
      <c r="G618" t="str">
        <v>Milk Shake</v>
      </c>
      <c r="H618">
        <v>15</v>
      </c>
      <c r="I618">
        <v>6</v>
      </c>
      <c r="J618">
        <f t="shared" si="3"/>
        <v>1</v>
      </c>
    </row>
    <row r="619" spans="2:10" x14ac:dyDescent="0.2">
      <c r="B619" s="10">
        <v>44852</v>
      </c>
      <c r="C619" t="str">
        <v>Alex</v>
      </c>
      <c r="D619" t="str">
        <v>Tokyo</v>
      </c>
      <c r="E619" t="str">
        <v>Japan</v>
      </c>
      <c r="F619" t="str">
        <v>Asia</v>
      </c>
      <c r="G619" t="str">
        <v>Milk Shake</v>
      </c>
      <c r="H619">
        <v>10</v>
      </c>
      <c r="I619">
        <v>6</v>
      </c>
      <c r="J619">
        <f t="shared" si="3"/>
        <v>1</v>
      </c>
    </row>
    <row r="620" spans="2:10" x14ac:dyDescent="0.2">
      <c r="B620" s="10">
        <v>44854</v>
      </c>
      <c r="C620" t="str">
        <v>Eugene</v>
      </c>
      <c r="D620" t="str">
        <v>Rome</v>
      </c>
      <c r="E620" t="str">
        <v>Italy</v>
      </c>
      <c r="F620" t="str">
        <v>Europe</v>
      </c>
      <c r="G620" t="str">
        <v>White Choco</v>
      </c>
      <c r="H620">
        <v>25</v>
      </c>
      <c r="I620">
        <v>7</v>
      </c>
      <c r="J620">
        <f t="shared" si="3"/>
        <v>1</v>
      </c>
    </row>
    <row r="621" spans="2:10" x14ac:dyDescent="0.2">
      <c r="B621" s="10">
        <v>44856</v>
      </c>
      <c r="C621" t="str">
        <v>Debra</v>
      </c>
      <c r="D621" t="str">
        <v>Rio de Janeiro</v>
      </c>
      <c r="E621" t="str">
        <v>Brazil</v>
      </c>
      <c r="F621" t="str">
        <v>South America</v>
      </c>
      <c r="G621" t="str">
        <v>Fresh Juice</v>
      </c>
      <c r="H621">
        <v>10</v>
      </c>
      <c r="I621">
        <v>17</v>
      </c>
      <c r="J621">
        <f t="shared" si="3"/>
        <v>1</v>
      </c>
    </row>
    <row r="622" spans="2:10" x14ac:dyDescent="0.2">
      <c r="B622" s="10">
        <v>44859</v>
      </c>
      <c r="C622" t="str">
        <v>Barbie</v>
      </c>
      <c r="D622" t="str">
        <v>Lagos</v>
      </c>
      <c r="E622" t="str">
        <v>Nigeria</v>
      </c>
      <c r="F622" t="str">
        <v>Africa</v>
      </c>
      <c r="G622" t="str">
        <v>Sosa Drinks</v>
      </c>
      <c r="H622">
        <v>0</v>
      </c>
      <c r="I622">
        <v>3</v>
      </c>
      <c r="J622">
        <f t="shared" si="3"/>
        <v>1</v>
      </c>
    </row>
    <row r="623" spans="2:10" x14ac:dyDescent="0.2">
      <c r="B623" s="10">
        <v>44866</v>
      </c>
      <c r="C623" t="str">
        <v>Hannah</v>
      </c>
      <c r="D623" t="str">
        <v>New York</v>
      </c>
      <c r="E623" t="str">
        <v>United States</v>
      </c>
      <c r="F623" t="str">
        <v>North America</v>
      </c>
      <c r="G623" t="str">
        <v>Vanilla Cream</v>
      </c>
      <c r="H623">
        <v>30</v>
      </c>
      <c r="I623">
        <v>4</v>
      </c>
      <c r="J623">
        <f t="shared" si="3"/>
        <v>1</v>
      </c>
    </row>
    <row r="624" spans="2:10" x14ac:dyDescent="0.2">
      <c r="B624" s="10">
        <v>44866</v>
      </c>
      <c r="C624" t="str">
        <v>Barbie</v>
      </c>
      <c r="D624" t="str">
        <v>Paris</v>
      </c>
      <c r="E624" t="str">
        <v>France</v>
      </c>
      <c r="F624" t="str">
        <v>Europe</v>
      </c>
      <c r="G624" t="str">
        <v>Sosa Drinks</v>
      </c>
      <c r="H624">
        <v>15</v>
      </c>
      <c r="I624">
        <v>6</v>
      </c>
      <c r="J624">
        <f t="shared" si="3"/>
        <v>1</v>
      </c>
    </row>
    <row r="625" spans="2:10" x14ac:dyDescent="0.2">
      <c r="B625" s="10">
        <v>44869</v>
      </c>
      <c r="C625" t="str">
        <v>Hannah</v>
      </c>
      <c r="D625" t="str">
        <v>Lagos</v>
      </c>
      <c r="E625" t="str">
        <v>Nigeria</v>
      </c>
      <c r="F625" t="str">
        <v>Africa</v>
      </c>
      <c r="G625" t="str">
        <v>Vanilla Cream</v>
      </c>
      <c r="H625">
        <v>5</v>
      </c>
      <c r="I625">
        <v>4</v>
      </c>
      <c r="J625">
        <f t="shared" si="3"/>
        <v>1</v>
      </c>
    </row>
    <row r="626" spans="2:10" x14ac:dyDescent="0.2">
      <c r="B626" s="10">
        <v>44869</v>
      </c>
      <c r="C626" t="str">
        <v>Charlie</v>
      </c>
      <c r="D626" t="str">
        <v>New York City</v>
      </c>
      <c r="E626" t="str">
        <v>United States</v>
      </c>
      <c r="F626" t="str">
        <v>North America</v>
      </c>
      <c r="G626" t="str">
        <v>Unsweetened Yoghurt</v>
      </c>
      <c r="H626">
        <v>10</v>
      </c>
      <c r="I626">
        <v>14</v>
      </c>
      <c r="J626">
        <f t="shared" si="3"/>
        <v>1</v>
      </c>
    </row>
    <row r="627" spans="2:10" x14ac:dyDescent="0.2">
      <c r="B627" s="10">
        <v>44870</v>
      </c>
      <c r="C627" t="str">
        <v>Felix</v>
      </c>
      <c r="D627" t="str">
        <v>Milan</v>
      </c>
      <c r="E627" t="str">
        <v>Italy</v>
      </c>
      <c r="F627" t="str">
        <v>Europe</v>
      </c>
      <c r="G627" t="str">
        <v>Sosa Drinks</v>
      </c>
      <c r="H627">
        <v>25</v>
      </c>
      <c r="I627">
        <v>10</v>
      </c>
      <c r="J627">
        <f t="shared" si="3"/>
        <v>1</v>
      </c>
    </row>
    <row r="628" spans="2:10" x14ac:dyDescent="0.2">
      <c r="B628" s="10">
        <v>44870</v>
      </c>
      <c r="C628" t="str">
        <v>Alex</v>
      </c>
      <c r="D628" t="str">
        <v>Boston</v>
      </c>
      <c r="E628" t="str">
        <v>United States</v>
      </c>
      <c r="F628" t="str">
        <v>North America</v>
      </c>
      <c r="G628" t="str">
        <v>Vanilla Cream</v>
      </c>
      <c r="H628">
        <v>15</v>
      </c>
      <c r="I628">
        <v>4</v>
      </c>
      <c r="J628">
        <f t="shared" si="3"/>
        <v>1</v>
      </c>
    </row>
    <row r="629" spans="2:10" x14ac:dyDescent="0.2">
      <c r="B629" s="10">
        <v>44871</v>
      </c>
      <c r="C629" t="str">
        <v>Alex</v>
      </c>
      <c r="D629" t="str">
        <v>New York City</v>
      </c>
      <c r="E629" t="str">
        <v>United States</v>
      </c>
      <c r="F629" t="str">
        <v>North America</v>
      </c>
      <c r="G629" t="str">
        <v>White Choco</v>
      </c>
      <c r="H629">
        <v>30</v>
      </c>
      <c r="I629">
        <v>14</v>
      </c>
      <c r="J629">
        <f t="shared" si="3"/>
        <v>1</v>
      </c>
    </row>
    <row r="630" spans="2:10" x14ac:dyDescent="0.2">
      <c r="B630" s="10">
        <v>44876</v>
      </c>
      <c r="C630" t="str">
        <v>Debra</v>
      </c>
      <c r="D630" t="str">
        <v>Washington, D.C.</v>
      </c>
      <c r="E630" t="str">
        <v>United States</v>
      </c>
      <c r="F630" t="str">
        <v>North America</v>
      </c>
      <c r="G630" t="str">
        <v>Vanilla Cream</v>
      </c>
      <c r="H630">
        <v>15</v>
      </c>
      <c r="I630">
        <v>17</v>
      </c>
      <c r="J630">
        <f t="shared" si="3"/>
        <v>1</v>
      </c>
    </row>
    <row r="631" spans="2:10" x14ac:dyDescent="0.2">
      <c r="B631" s="10">
        <v>44882</v>
      </c>
      <c r="C631" t="str">
        <v>Godwin</v>
      </c>
      <c r="D631" t="str">
        <v>Atlanta</v>
      </c>
      <c r="E631" t="str">
        <v>United States</v>
      </c>
      <c r="F631" t="str">
        <v>North America</v>
      </c>
      <c r="G631" t="str">
        <v>Unsweetened Yoghurt</v>
      </c>
      <c r="H631">
        <v>10</v>
      </c>
      <c r="I631">
        <v>6</v>
      </c>
      <c r="J631">
        <f t="shared" si="3"/>
        <v>1</v>
      </c>
    </row>
    <row r="632" spans="2:10" x14ac:dyDescent="0.2">
      <c r="B632" s="10">
        <v>44884</v>
      </c>
      <c r="C632" t="str">
        <v>Eugene</v>
      </c>
      <c r="D632" t="str">
        <v>Lagos</v>
      </c>
      <c r="E632" t="str">
        <v>Nigeria</v>
      </c>
      <c r="F632" t="str">
        <v>Africa</v>
      </c>
      <c r="G632" t="str">
        <v>Sosa Drinks</v>
      </c>
      <c r="H632">
        <v>30</v>
      </c>
      <c r="I632">
        <v>20</v>
      </c>
      <c r="J632">
        <f t="shared" si="3"/>
        <v>1</v>
      </c>
    </row>
    <row r="633" spans="2:10" x14ac:dyDescent="0.2">
      <c r="B633" s="10">
        <v>44885</v>
      </c>
      <c r="C633" t="str">
        <v>Eugene</v>
      </c>
      <c r="D633" t="str">
        <v>Paris</v>
      </c>
      <c r="E633" t="str">
        <v>France</v>
      </c>
      <c r="F633" t="str">
        <v>Europe</v>
      </c>
      <c r="G633" t="str">
        <v>Unsweetened Yoghurt</v>
      </c>
      <c r="H633">
        <v>5</v>
      </c>
      <c r="I633">
        <v>19</v>
      </c>
      <c r="J633">
        <f t="shared" si="3"/>
        <v>1</v>
      </c>
    </row>
    <row r="634" spans="2:10" x14ac:dyDescent="0.2">
      <c r="B634" s="10">
        <v>44887</v>
      </c>
      <c r="C634" t="str">
        <v>Eugene</v>
      </c>
      <c r="D634" t="str">
        <v>Boston</v>
      </c>
      <c r="E634" t="str">
        <v>United States</v>
      </c>
      <c r="F634" t="str">
        <v>North America</v>
      </c>
      <c r="G634" t="str">
        <v>Fruit Cake</v>
      </c>
      <c r="H634">
        <v>5</v>
      </c>
      <c r="I634">
        <v>11</v>
      </c>
      <c r="J634">
        <f t="shared" si="3"/>
        <v>1</v>
      </c>
    </row>
    <row r="635" spans="2:10" x14ac:dyDescent="0.2">
      <c r="B635" s="10">
        <v>44889</v>
      </c>
      <c r="C635" t="str">
        <v>Godwin</v>
      </c>
      <c r="D635" t="str">
        <v>Rome</v>
      </c>
      <c r="E635" t="str">
        <v>Italy</v>
      </c>
      <c r="F635" t="str">
        <v>Europe</v>
      </c>
      <c r="G635" t="str">
        <v>Fresh Juice</v>
      </c>
      <c r="H635">
        <v>5</v>
      </c>
      <c r="I635">
        <v>13</v>
      </c>
      <c r="J635">
        <f t="shared" si="3"/>
        <v>1</v>
      </c>
    </row>
    <row r="636" spans="2:10" x14ac:dyDescent="0.2">
      <c r="B636" s="10">
        <v>44892</v>
      </c>
      <c r="C636" t="str">
        <v>Barbie</v>
      </c>
      <c r="D636" t="str">
        <v>Milan</v>
      </c>
      <c r="E636" t="str">
        <v>Italy</v>
      </c>
      <c r="F636" t="str">
        <v>Europe</v>
      </c>
      <c r="G636" t="str">
        <v>Fresh Juice</v>
      </c>
      <c r="H636">
        <v>15</v>
      </c>
      <c r="I636">
        <v>9</v>
      </c>
      <c r="J636">
        <f t="shared" si="3"/>
        <v>1</v>
      </c>
    </row>
    <row r="637" spans="2:10" x14ac:dyDescent="0.2">
      <c r="B637" s="10">
        <v>44908</v>
      </c>
      <c r="C637" t="str">
        <v>Godwin</v>
      </c>
      <c r="D637" t="str">
        <v>Paris</v>
      </c>
      <c r="E637" t="str">
        <v>France</v>
      </c>
      <c r="F637" t="str">
        <v>Europe</v>
      </c>
      <c r="G637" t="str">
        <v>Parfait</v>
      </c>
      <c r="H637">
        <v>15</v>
      </c>
      <c r="I637">
        <v>7</v>
      </c>
      <c r="J637">
        <f t="shared" si="3"/>
        <v>1</v>
      </c>
    </row>
    <row r="638" spans="2:10" x14ac:dyDescent="0.2">
      <c r="B638" s="10">
        <v>44914</v>
      </c>
      <c r="C638" t="str">
        <v>Hannah</v>
      </c>
      <c r="D638" t="str">
        <v>Houston</v>
      </c>
      <c r="E638" t="str">
        <v>United States</v>
      </c>
      <c r="F638" t="str">
        <v>North America</v>
      </c>
      <c r="G638" t="str">
        <v>Milk Shake</v>
      </c>
      <c r="H638">
        <v>20</v>
      </c>
      <c r="I638">
        <v>11</v>
      </c>
      <c r="J638">
        <f t="shared" si="3"/>
        <v>1</v>
      </c>
    </row>
    <row r="639" spans="2:10" x14ac:dyDescent="0.2">
      <c r="B639" s="10">
        <v>44915</v>
      </c>
      <c r="C639" t="str">
        <v>Charlie</v>
      </c>
      <c r="D639" t="str">
        <v>Lagos</v>
      </c>
      <c r="E639" t="str">
        <v>Nigeria</v>
      </c>
      <c r="F639" t="str">
        <v>Africa</v>
      </c>
      <c r="G639" t="str">
        <v>Vanilla Cream</v>
      </c>
      <c r="H639">
        <v>20</v>
      </c>
      <c r="I639">
        <v>15</v>
      </c>
      <c r="J639">
        <f t="shared" si="3"/>
        <v>1</v>
      </c>
    </row>
    <row r="640" spans="2:10" x14ac:dyDescent="0.2">
      <c r="B640" s="10">
        <v>44916</v>
      </c>
      <c r="C640" t="str">
        <v>Alex</v>
      </c>
      <c r="D640" t="str">
        <v>London</v>
      </c>
      <c r="E640" t="str">
        <v>United Kingdom</v>
      </c>
      <c r="F640" t="str">
        <v>Europe</v>
      </c>
      <c r="G640" t="str">
        <v>Vanilla Cream</v>
      </c>
      <c r="H640">
        <v>15</v>
      </c>
      <c r="I640">
        <v>8</v>
      </c>
      <c r="J640">
        <f t="shared" si="3"/>
        <v>1</v>
      </c>
    </row>
    <row r="641" spans="2:10" x14ac:dyDescent="0.2">
      <c r="B641" s="10">
        <v>44919</v>
      </c>
      <c r="C641" t="str">
        <v>Godwin</v>
      </c>
      <c r="D641" t="str">
        <v>Tokyo</v>
      </c>
      <c r="E641" t="str">
        <v>Japan</v>
      </c>
      <c r="F641" t="str">
        <v>Asia</v>
      </c>
      <c r="G641" t="str">
        <v>Fresh Juice</v>
      </c>
      <c r="H641">
        <v>5</v>
      </c>
      <c r="I641">
        <v>15</v>
      </c>
      <c r="J641">
        <f t="shared" si="3"/>
        <v>1</v>
      </c>
    </row>
    <row r="642" spans="2:10" x14ac:dyDescent="0.2">
      <c r="B642" s="10">
        <v>44919</v>
      </c>
      <c r="C642" t="str">
        <v>Hannah</v>
      </c>
      <c r="D642" t="str">
        <v>Lagos</v>
      </c>
      <c r="E642" t="str">
        <v>Nigeria</v>
      </c>
      <c r="F642" t="str">
        <v>Africa</v>
      </c>
      <c r="G642" t="str">
        <v>Milk Shake</v>
      </c>
      <c r="H642">
        <v>20</v>
      </c>
      <c r="I642">
        <v>20</v>
      </c>
      <c r="J642">
        <f t="shared" si="3"/>
        <v>1</v>
      </c>
    </row>
    <row r="643" spans="2:10" x14ac:dyDescent="0.2">
      <c r="B643" s="10">
        <v>44919</v>
      </c>
      <c r="C643" t="str">
        <v>Alex</v>
      </c>
      <c r="D643" t="str">
        <v>Rome</v>
      </c>
      <c r="E643" t="str">
        <v>Italy</v>
      </c>
      <c r="F643" t="str">
        <v>Europe</v>
      </c>
      <c r="G643" t="str">
        <v>Fruit Cake</v>
      </c>
      <c r="H643">
        <v>20</v>
      </c>
      <c r="I643">
        <v>5</v>
      </c>
      <c r="J643">
        <f t="shared" si="3"/>
        <v>1</v>
      </c>
    </row>
    <row r="644" spans="2:10" x14ac:dyDescent="0.2">
      <c r="B644" s="10">
        <v>44920</v>
      </c>
      <c r="C644" t="str">
        <v>Hannah</v>
      </c>
      <c r="D644" t="str">
        <v>Lagos</v>
      </c>
      <c r="E644" t="str">
        <v>Nigeria</v>
      </c>
      <c r="F644" t="str">
        <v>Africa</v>
      </c>
      <c r="G644" t="str">
        <v>Unsweetened Yoghurt</v>
      </c>
      <c r="H644">
        <v>10</v>
      </c>
      <c r="I644">
        <v>19</v>
      </c>
      <c r="J644">
        <f t="shared" si="3"/>
        <v>1</v>
      </c>
    </row>
    <row r="645" spans="2:10" x14ac:dyDescent="0.2">
      <c r="B645" s="10">
        <v>44922</v>
      </c>
      <c r="C645" t="str">
        <v>Hannah</v>
      </c>
      <c r="D645" t="str">
        <v>Lagos</v>
      </c>
      <c r="E645" t="str">
        <v>Nigeria</v>
      </c>
      <c r="F645" t="str">
        <v>Africa</v>
      </c>
      <c r="G645" t="str">
        <v>White Choco</v>
      </c>
      <c r="H645">
        <v>10</v>
      </c>
      <c r="I645">
        <v>5</v>
      </c>
      <c r="J645">
        <f t="shared" si="3"/>
        <v>1</v>
      </c>
    </row>
    <row r="646" spans="2:10" x14ac:dyDescent="0.2">
      <c r="B646" s="10">
        <v>44923</v>
      </c>
      <c r="C646" t="str">
        <v>Alex</v>
      </c>
      <c r="D646" t="str">
        <v>Boston</v>
      </c>
      <c r="E646" t="str">
        <v>United States</v>
      </c>
      <c r="F646" t="str">
        <v>North America</v>
      </c>
      <c r="G646" t="str">
        <v>Milk Shake</v>
      </c>
      <c r="H646">
        <v>30</v>
      </c>
      <c r="I646">
        <v>10</v>
      </c>
      <c r="J646">
        <f t="shared" si="3"/>
        <v>1</v>
      </c>
    </row>
    <row r="647" spans="2:10" x14ac:dyDescent="0.2">
      <c r="B647" s="10">
        <v>44931</v>
      </c>
      <c r="C647" t="str">
        <v>Debra</v>
      </c>
      <c r="D647" t="str">
        <v>Atlanta</v>
      </c>
      <c r="E647" t="str">
        <v>United States</v>
      </c>
      <c r="F647" t="str">
        <v>North America</v>
      </c>
      <c r="G647" t="str">
        <v>Banana bread</v>
      </c>
      <c r="H647">
        <v>20</v>
      </c>
      <c r="I647">
        <v>5</v>
      </c>
      <c r="J647">
        <f t="shared" si="3"/>
        <v>1</v>
      </c>
    </row>
    <row r="648" spans="2:10" x14ac:dyDescent="0.2">
      <c r="B648" s="10">
        <v>44934</v>
      </c>
      <c r="C648" t="str">
        <v>Felix</v>
      </c>
      <c r="D648" t="str">
        <v>Atlanta</v>
      </c>
      <c r="E648" t="str">
        <v>United States</v>
      </c>
      <c r="F648" t="str">
        <v>North America</v>
      </c>
      <c r="G648" t="str">
        <v>Fresh Juice</v>
      </c>
      <c r="H648">
        <v>5</v>
      </c>
      <c r="I648">
        <v>15</v>
      </c>
      <c r="J648">
        <f t="shared" si="3"/>
        <v>1</v>
      </c>
    </row>
    <row r="649" spans="2:10" x14ac:dyDescent="0.2">
      <c r="B649" s="10">
        <v>44938</v>
      </c>
      <c r="C649" t="str">
        <v>Hannah</v>
      </c>
      <c r="D649" t="str">
        <v>London</v>
      </c>
      <c r="E649" t="str">
        <v>United Kingdom</v>
      </c>
      <c r="F649" t="str">
        <v>Europe</v>
      </c>
      <c r="G649" t="str">
        <v>Sosa Drinks</v>
      </c>
      <c r="H649">
        <v>30</v>
      </c>
      <c r="I649">
        <v>11</v>
      </c>
      <c r="J649">
        <f t="shared" si="3"/>
        <v>1</v>
      </c>
    </row>
    <row r="650" spans="2:10" x14ac:dyDescent="0.2">
      <c r="B650" s="10">
        <v>44941</v>
      </c>
      <c r="C650" t="str">
        <v>Godwin</v>
      </c>
      <c r="D650" t="str">
        <v>London</v>
      </c>
      <c r="E650" t="str">
        <v>United Kingdom</v>
      </c>
      <c r="F650" t="str">
        <v>Europe</v>
      </c>
      <c r="G650" t="str">
        <v>Milk Shake</v>
      </c>
      <c r="H650">
        <v>10</v>
      </c>
      <c r="I650">
        <v>8</v>
      </c>
      <c r="J650">
        <f t="shared" si="3"/>
        <v>1</v>
      </c>
    </row>
    <row r="651" spans="2:10" x14ac:dyDescent="0.2">
      <c r="B651" s="10">
        <v>44944</v>
      </c>
      <c r="C651" t="str">
        <v>Godwin</v>
      </c>
      <c r="D651" t="str">
        <v>London</v>
      </c>
      <c r="E651" t="str">
        <v>United Kingdom</v>
      </c>
      <c r="F651" t="str">
        <v>Europe</v>
      </c>
      <c r="G651" t="str">
        <v>Sosa Drinks</v>
      </c>
      <c r="H651">
        <v>10</v>
      </c>
      <c r="I651">
        <v>8</v>
      </c>
      <c r="J651">
        <f t="shared" si="3"/>
        <v>1</v>
      </c>
    </row>
    <row r="652" spans="2:10" x14ac:dyDescent="0.2">
      <c r="B652" s="10">
        <v>44945</v>
      </c>
      <c r="C652" t="str">
        <v>Debra</v>
      </c>
      <c r="D652" t="str">
        <v>Atlanta</v>
      </c>
      <c r="E652" t="str">
        <v>United States</v>
      </c>
      <c r="F652" t="str">
        <v>North America</v>
      </c>
      <c r="G652" t="str">
        <v>Banana bread</v>
      </c>
      <c r="H652">
        <v>30</v>
      </c>
      <c r="I652">
        <v>20</v>
      </c>
      <c r="J652">
        <f t="shared" si="3"/>
        <v>1</v>
      </c>
    </row>
    <row r="653" spans="2:10" x14ac:dyDescent="0.2">
      <c r="B653" s="10">
        <v>44945</v>
      </c>
      <c r="C653" t="str">
        <v>Hannah</v>
      </c>
      <c r="D653" t="str">
        <v>Rome</v>
      </c>
      <c r="E653" t="str">
        <v>Italy</v>
      </c>
      <c r="F653" t="str">
        <v>Europe</v>
      </c>
      <c r="G653" t="str">
        <v>Fresh Juice</v>
      </c>
      <c r="H653">
        <v>20</v>
      </c>
      <c r="I653">
        <v>8</v>
      </c>
      <c r="J653">
        <f t="shared" si="3"/>
        <v>1</v>
      </c>
    </row>
    <row r="654" spans="2:10" x14ac:dyDescent="0.2">
      <c r="B654" s="10">
        <v>44946</v>
      </c>
      <c r="C654" t="str">
        <v>Barbie</v>
      </c>
      <c r="D654" t="str">
        <v>Paris</v>
      </c>
      <c r="E654" t="str">
        <v>France</v>
      </c>
      <c r="F654" t="str">
        <v>Europe</v>
      </c>
      <c r="G654" t="str">
        <v>Pizzas</v>
      </c>
      <c r="H654">
        <v>20</v>
      </c>
      <c r="I654">
        <v>11</v>
      </c>
      <c r="J654">
        <f t="shared" si="3"/>
        <v>1</v>
      </c>
    </row>
    <row r="655" spans="2:10" x14ac:dyDescent="0.2">
      <c r="B655" s="10">
        <v>44948</v>
      </c>
      <c r="C655" t="str">
        <v>Eugene</v>
      </c>
      <c r="D655" t="str">
        <v>London</v>
      </c>
      <c r="E655" t="str">
        <v>United Kingdom</v>
      </c>
      <c r="F655" t="str">
        <v>Europe</v>
      </c>
      <c r="G655" t="str">
        <v>Fresh Juice</v>
      </c>
      <c r="H655">
        <v>30</v>
      </c>
      <c r="I655">
        <v>18</v>
      </c>
      <c r="J655">
        <f t="shared" ref="J655:J718" si="4">SUBTOTAL(3,B261)</f>
        <v>1</v>
      </c>
    </row>
    <row r="656" spans="2:10" x14ac:dyDescent="0.2">
      <c r="B656" s="10">
        <v>44952</v>
      </c>
      <c r="C656" t="str">
        <v>Barbie</v>
      </c>
      <c r="D656" t="str">
        <v>Atlanta</v>
      </c>
      <c r="E656" t="str">
        <v>United States</v>
      </c>
      <c r="F656" t="str">
        <v>North America</v>
      </c>
      <c r="G656" t="str">
        <v>Unsweetened Yoghurt</v>
      </c>
      <c r="H656">
        <v>10</v>
      </c>
      <c r="I656">
        <v>19</v>
      </c>
      <c r="J656">
        <f t="shared" si="4"/>
        <v>1</v>
      </c>
    </row>
    <row r="657" spans="2:10" x14ac:dyDescent="0.2">
      <c r="B657" s="10">
        <v>44952</v>
      </c>
      <c r="C657" t="str">
        <v>Debra</v>
      </c>
      <c r="D657" t="str">
        <v>Lagos</v>
      </c>
      <c r="E657" t="str">
        <v>Nigeria</v>
      </c>
      <c r="F657" t="str">
        <v>Africa</v>
      </c>
      <c r="G657" t="str">
        <v>Sosa Drinks</v>
      </c>
      <c r="H657">
        <v>20</v>
      </c>
      <c r="I657">
        <v>14</v>
      </c>
      <c r="J657">
        <f t="shared" si="4"/>
        <v>1</v>
      </c>
    </row>
    <row r="658" spans="2:10" x14ac:dyDescent="0.2">
      <c r="B658" s="10">
        <v>44963</v>
      </c>
      <c r="C658" t="str">
        <v>Felix</v>
      </c>
      <c r="D658" t="str">
        <v>Berlin</v>
      </c>
      <c r="E658" t="str">
        <v>Germany</v>
      </c>
      <c r="F658" t="str">
        <v>Europe</v>
      </c>
      <c r="G658" t="str">
        <v>Pizzas</v>
      </c>
      <c r="H658">
        <v>20</v>
      </c>
      <c r="I658">
        <v>6</v>
      </c>
      <c r="J658">
        <f t="shared" si="4"/>
        <v>1</v>
      </c>
    </row>
    <row r="659" spans="2:10" x14ac:dyDescent="0.2">
      <c r="B659" s="10">
        <v>44967</v>
      </c>
      <c r="C659" t="str">
        <v>Alex</v>
      </c>
      <c r="D659" t="str">
        <v>Lagos</v>
      </c>
      <c r="E659" t="str">
        <v>Nigeria</v>
      </c>
      <c r="F659" t="str">
        <v>Africa</v>
      </c>
      <c r="G659" t="str">
        <v>Fruit Cake</v>
      </c>
      <c r="H659">
        <v>0</v>
      </c>
      <c r="I659">
        <v>7</v>
      </c>
      <c r="J659">
        <f t="shared" si="4"/>
        <v>1</v>
      </c>
    </row>
    <row r="660" spans="2:10" x14ac:dyDescent="0.2">
      <c r="B660" s="10">
        <v>44969</v>
      </c>
      <c r="C660" t="str">
        <v>Alex</v>
      </c>
      <c r="D660" t="str">
        <v>Berlin</v>
      </c>
      <c r="E660" t="str">
        <v>Germany</v>
      </c>
      <c r="F660" t="str">
        <v>Europe</v>
      </c>
      <c r="G660" t="str">
        <v>Sosa Drinks</v>
      </c>
      <c r="H660">
        <v>0</v>
      </c>
      <c r="I660">
        <v>17</v>
      </c>
      <c r="J660">
        <f t="shared" si="4"/>
        <v>1</v>
      </c>
    </row>
    <row r="661" spans="2:10" x14ac:dyDescent="0.2">
      <c r="B661" s="10">
        <v>44988</v>
      </c>
      <c r="C661" t="str">
        <v>Alex</v>
      </c>
      <c r="D661" t="str">
        <v>New York</v>
      </c>
      <c r="E661" t="str">
        <v>United States</v>
      </c>
      <c r="F661" t="str">
        <v>North America</v>
      </c>
      <c r="G661" t="str">
        <v>Banana bread</v>
      </c>
      <c r="H661">
        <v>30</v>
      </c>
      <c r="I661">
        <v>2</v>
      </c>
      <c r="J661">
        <f t="shared" si="4"/>
        <v>1</v>
      </c>
    </row>
    <row r="662" spans="2:10" x14ac:dyDescent="0.2">
      <c r="B662" s="10">
        <v>44988</v>
      </c>
      <c r="C662" t="str">
        <v>Felix</v>
      </c>
      <c r="D662" t="str">
        <v>Lagos</v>
      </c>
      <c r="E662" t="str">
        <v>Nigeria</v>
      </c>
      <c r="F662" t="str">
        <v>Africa</v>
      </c>
      <c r="G662" t="str">
        <v>Fruit Cake</v>
      </c>
      <c r="H662">
        <v>30</v>
      </c>
      <c r="I662">
        <v>18</v>
      </c>
      <c r="J662">
        <f t="shared" si="4"/>
        <v>1</v>
      </c>
    </row>
    <row r="663" spans="2:10" x14ac:dyDescent="0.2">
      <c r="B663" s="10">
        <v>44990</v>
      </c>
      <c r="C663" t="str">
        <v>Felix</v>
      </c>
      <c r="D663" t="str">
        <v>Rio de Janeiro</v>
      </c>
      <c r="E663" t="str">
        <v>Brazil</v>
      </c>
      <c r="F663" t="str">
        <v>South America</v>
      </c>
      <c r="G663" t="str">
        <v>Parfait</v>
      </c>
      <c r="H663">
        <v>5</v>
      </c>
      <c r="I663">
        <v>14</v>
      </c>
      <c r="J663">
        <f t="shared" si="4"/>
        <v>1</v>
      </c>
    </row>
    <row r="664" spans="2:10" x14ac:dyDescent="0.2">
      <c r="B664" s="10">
        <v>44991</v>
      </c>
      <c r="C664" t="str">
        <v>Hannah</v>
      </c>
      <c r="D664" t="str">
        <v>Tokyo</v>
      </c>
      <c r="E664" t="str">
        <v>Japan</v>
      </c>
      <c r="F664" t="str">
        <v>Asia</v>
      </c>
      <c r="G664" t="str">
        <v>Fresh Juice</v>
      </c>
      <c r="H664">
        <v>20</v>
      </c>
      <c r="I664">
        <v>16</v>
      </c>
      <c r="J664">
        <f t="shared" si="4"/>
        <v>1</v>
      </c>
    </row>
    <row r="665" spans="2:10" x14ac:dyDescent="0.2">
      <c r="B665" s="10">
        <v>44995</v>
      </c>
      <c r="C665" t="str">
        <v>Alex</v>
      </c>
      <c r="D665" t="str">
        <v>London</v>
      </c>
      <c r="E665" t="str">
        <v>United Kingdom</v>
      </c>
      <c r="F665" t="str">
        <v>Europe</v>
      </c>
      <c r="G665" t="str">
        <v>Parfait</v>
      </c>
      <c r="H665">
        <v>5</v>
      </c>
      <c r="I665">
        <v>4</v>
      </c>
      <c r="J665">
        <f t="shared" si="4"/>
        <v>1</v>
      </c>
    </row>
    <row r="666" spans="2:10" x14ac:dyDescent="0.2">
      <c r="B666" s="10">
        <v>44996</v>
      </c>
      <c r="C666" t="str">
        <v>Eugene</v>
      </c>
      <c r="D666" t="str">
        <v>Tokyo</v>
      </c>
      <c r="E666" t="str">
        <v>Japan</v>
      </c>
      <c r="F666" t="str">
        <v>Asia</v>
      </c>
      <c r="G666" t="str">
        <v>Vanilla Cream</v>
      </c>
      <c r="H666">
        <v>5</v>
      </c>
      <c r="I666">
        <v>9</v>
      </c>
      <c r="J666">
        <f t="shared" si="4"/>
        <v>1</v>
      </c>
    </row>
    <row r="667" spans="2:10" x14ac:dyDescent="0.2">
      <c r="B667" s="10">
        <v>45007</v>
      </c>
      <c r="C667" t="str">
        <v>Eugene</v>
      </c>
      <c r="D667" t="str">
        <v>Tokyo</v>
      </c>
      <c r="E667" t="str">
        <v>Japan</v>
      </c>
      <c r="F667" t="str">
        <v>Asia</v>
      </c>
      <c r="G667" t="str">
        <v>Parfait</v>
      </c>
      <c r="H667">
        <v>25</v>
      </c>
      <c r="I667">
        <v>17</v>
      </c>
      <c r="J667">
        <f t="shared" si="4"/>
        <v>1</v>
      </c>
    </row>
    <row r="668" spans="2:10" x14ac:dyDescent="0.2">
      <c r="B668" s="10">
        <v>45010</v>
      </c>
      <c r="C668" t="str">
        <v>Charlie</v>
      </c>
      <c r="D668" t="str">
        <v>Boston</v>
      </c>
      <c r="E668" t="str">
        <v>United States</v>
      </c>
      <c r="F668" t="str">
        <v>North America</v>
      </c>
      <c r="G668" t="str">
        <v>Fresh Juice</v>
      </c>
      <c r="H668">
        <v>10</v>
      </c>
      <c r="I668">
        <v>6</v>
      </c>
      <c r="J668">
        <f t="shared" si="4"/>
        <v>1</v>
      </c>
    </row>
    <row r="669" spans="2:10" x14ac:dyDescent="0.2">
      <c r="B669" s="10">
        <v>45012</v>
      </c>
      <c r="C669" t="str">
        <v>Felix</v>
      </c>
      <c r="D669" t="str">
        <v>Paris</v>
      </c>
      <c r="E669" t="str">
        <v>France</v>
      </c>
      <c r="F669" t="str">
        <v>Europe</v>
      </c>
      <c r="G669" t="str">
        <v>Vanilla Cream</v>
      </c>
      <c r="H669">
        <v>20</v>
      </c>
      <c r="I669">
        <v>20</v>
      </c>
      <c r="J669">
        <f t="shared" si="4"/>
        <v>1</v>
      </c>
    </row>
    <row r="670" spans="2:10" x14ac:dyDescent="0.2">
      <c r="B670" s="10">
        <v>45024</v>
      </c>
      <c r="C670" t="str">
        <v>Felix</v>
      </c>
      <c r="D670" t="str">
        <v>Milan</v>
      </c>
      <c r="E670" t="str">
        <v>Italy</v>
      </c>
      <c r="F670" t="str">
        <v>Europe</v>
      </c>
      <c r="G670" t="str">
        <v>Pizzas</v>
      </c>
      <c r="H670">
        <v>20</v>
      </c>
      <c r="I670">
        <v>13</v>
      </c>
      <c r="J670">
        <f t="shared" si="4"/>
        <v>1</v>
      </c>
    </row>
    <row r="671" spans="2:10" x14ac:dyDescent="0.2">
      <c r="B671" s="10">
        <v>45027</v>
      </c>
      <c r="C671" t="str">
        <v>Alex</v>
      </c>
      <c r="D671" t="str">
        <v>New York</v>
      </c>
      <c r="E671" t="str">
        <v>United States</v>
      </c>
      <c r="F671" t="str">
        <v>North America</v>
      </c>
      <c r="G671" t="str">
        <v>Unsweetened Yoghurt</v>
      </c>
      <c r="H671">
        <v>30</v>
      </c>
      <c r="I671">
        <v>6</v>
      </c>
      <c r="J671">
        <f t="shared" si="4"/>
        <v>1</v>
      </c>
    </row>
    <row r="672" spans="2:10" x14ac:dyDescent="0.2">
      <c r="B672" s="10">
        <v>45029</v>
      </c>
      <c r="C672" t="str">
        <v>Hannah</v>
      </c>
      <c r="D672" t="str">
        <v>Tokyo</v>
      </c>
      <c r="E672" t="str">
        <v>Japan</v>
      </c>
      <c r="F672" t="str">
        <v>Asia</v>
      </c>
      <c r="G672" t="str">
        <v>Parfait</v>
      </c>
      <c r="H672">
        <v>10</v>
      </c>
      <c r="I672">
        <v>12</v>
      </c>
      <c r="J672">
        <f t="shared" si="4"/>
        <v>1</v>
      </c>
    </row>
    <row r="673" spans="2:10" x14ac:dyDescent="0.2">
      <c r="B673" s="10">
        <v>45045</v>
      </c>
      <c r="C673" t="str">
        <v>Felix</v>
      </c>
      <c r="D673" t="str">
        <v>Berlin</v>
      </c>
      <c r="E673" t="str">
        <v>Germany</v>
      </c>
      <c r="F673" t="str">
        <v>Europe</v>
      </c>
      <c r="G673" t="str">
        <v>Vanilla Cream</v>
      </c>
      <c r="H673">
        <v>10</v>
      </c>
      <c r="I673">
        <v>11</v>
      </c>
      <c r="J673">
        <f t="shared" si="4"/>
        <v>1</v>
      </c>
    </row>
    <row r="674" spans="2:10" x14ac:dyDescent="0.2">
      <c r="B674" s="10">
        <v>45045</v>
      </c>
      <c r="C674" t="str">
        <v>Felix</v>
      </c>
      <c r="D674" t="str">
        <v>London</v>
      </c>
      <c r="E674" t="str">
        <v>United Kingdom</v>
      </c>
      <c r="F674" t="str">
        <v>Europe</v>
      </c>
      <c r="G674" t="str">
        <v>Fruit Cake</v>
      </c>
      <c r="H674">
        <v>0</v>
      </c>
      <c r="I674">
        <v>10</v>
      </c>
      <c r="J674">
        <f t="shared" si="4"/>
        <v>1</v>
      </c>
    </row>
    <row r="675" spans="2:10" x14ac:dyDescent="0.2">
      <c r="B675" s="10">
        <v>45048</v>
      </c>
      <c r="C675" t="str">
        <v>Alex</v>
      </c>
      <c r="D675" t="str">
        <v>Boston</v>
      </c>
      <c r="E675" t="str">
        <v>United States</v>
      </c>
      <c r="F675" t="str">
        <v>North America</v>
      </c>
      <c r="G675" t="str">
        <v>Fresh Juice</v>
      </c>
      <c r="H675">
        <v>20</v>
      </c>
      <c r="I675">
        <v>2</v>
      </c>
      <c r="J675">
        <f t="shared" si="4"/>
        <v>1</v>
      </c>
    </row>
    <row r="676" spans="2:10" x14ac:dyDescent="0.2">
      <c r="B676" s="10">
        <v>45049</v>
      </c>
      <c r="C676" t="str">
        <v>Hannah</v>
      </c>
      <c r="D676" t="str">
        <v>Boston</v>
      </c>
      <c r="E676" t="str">
        <v>United States</v>
      </c>
      <c r="F676" t="str">
        <v>North America</v>
      </c>
      <c r="G676" t="str">
        <v>Pizzas</v>
      </c>
      <c r="H676">
        <v>10</v>
      </c>
      <c r="I676">
        <v>19</v>
      </c>
      <c r="J676">
        <f t="shared" si="4"/>
        <v>1</v>
      </c>
    </row>
    <row r="677" spans="2:10" x14ac:dyDescent="0.2">
      <c r="B677" s="10">
        <v>45050</v>
      </c>
      <c r="C677" t="str">
        <v>Debra</v>
      </c>
      <c r="D677" t="str">
        <v>London</v>
      </c>
      <c r="E677" t="str">
        <v>United Kingdom</v>
      </c>
      <c r="F677" t="str">
        <v>Europe</v>
      </c>
      <c r="G677" t="str">
        <v>Vanilla Cream</v>
      </c>
      <c r="H677">
        <v>30</v>
      </c>
      <c r="I677">
        <v>7</v>
      </c>
      <c r="J677">
        <f t="shared" si="4"/>
        <v>1</v>
      </c>
    </row>
    <row r="678" spans="2:10" x14ac:dyDescent="0.2">
      <c r="B678" s="10">
        <v>45053</v>
      </c>
      <c r="C678" t="str">
        <v>Hannah</v>
      </c>
      <c r="D678" t="str">
        <v>Milan</v>
      </c>
      <c r="E678" t="str">
        <v>Italy</v>
      </c>
      <c r="F678" t="str">
        <v>Europe</v>
      </c>
      <c r="G678" t="str">
        <v>White Choco</v>
      </c>
      <c r="H678">
        <v>25</v>
      </c>
      <c r="I678">
        <v>15</v>
      </c>
      <c r="J678">
        <f t="shared" si="4"/>
        <v>1</v>
      </c>
    </row>
    <row r="679" spans="2:10" x14ac:dyDescent="0.2">
      <c r="B679" s="10">
        <v>45054</v>
      </c>
      <c r="C679" t="str">
        <v>Barbie</v>
      </c>
      <c r="D679" t="str">
        <v>Lagos</v>
      </c>
      <c r="E679" t="str">
        <v>Nigeria</v>
      </c>
      <c r="F679" t="str">
        <v>Africa</v>
      </c>
      <c r="G679" t="str">
        <v>White Choco</v>
      </c>
      <c r="H679">
        <v>25</v>
      </c>
      <c r="I679">
        <v>20</v>
      </c>
      <c r="J679">
        <f t="shared" si="4"/>
        <v>1</v>
      </c>
    </row>
    <row r="680" spans="2:10" x14ac:dyDescent="0.2">
      <c r="B680" s="10">
        <v>45060</v>
      </c>
      <c r="C680" t="str">
        <v>Debra</v>
      </c>
      <c r="D680" t="str">
        <v>Rome</v>
      </c>
      <c r="E680" t="str">
        <v>Italy</v>
      </c>
      <c r="F680" t="str">
        <v>Europe</v>
      </c>
      <c r="G680" t="str">
        <v>Parfait</v>
      </c>
      <c r="H680">
        <v>25</v>
      </c>
      <c r="I680">
        <v>10</v>
      </c>
      <c r="J680">
        <f t="shared" si="4"/>
        <v>1</v>
      </c>
    </row>
    <row r="681" spans="2:10" x14ac:dyDescent="0.2">
      <c r="B681" s="10">
        <v>45065</v>
      </c>
      <c r="C681" t="str">
        <v>Barbie</v>
      </c>
      <c r="D681" t="str">
        <v>London</v>
      </c>
      <c r="E681" t="str">
        <v>United Kingdom</v>
      </c>
      <c r="F681" t="str">
        <v>Europe</v>
      </c>
      <c r="G681" t="str">
        <v>Fruit Cake</v>
      </c>
      <c r="H681">
        <v>15</v>
      </c>
      <c r="I681">
        <v>2</v>
      </c>
      <c r="J681">
        <f t="shared" si="4"/>
        <v>1</v>
      </c>
    </row>
    <row r="682" spans="2:10" x14ac:dyDescent="0.2">
      <c r="B682" s="10">
        <v>45066</v>
      </c>
      <c r="C682" t="str">
        <v>Eugene</v>
      </c>
      <c r="D682" t="str">
        <v>Lagos</v>
      </c>
      <c r="E682" t="str">
        <v>Nigeria</v>
      </c>
      <c r="F682" t="str">
        <v>Africa</v>
      </c>
      <c r="G682" t="str">
        <v>Sosa Drinks</v>
      </c>
      <c r="H682">
        <v>20</v>
      </c>
      <c r="I682">
        <v>5</v>
      </c>
      <c r="J682">
        <f t="shared" si="4"/>
        <v>1</v>
      </c>
    </row>
    <row r="683" spans="2:10" x14ac:dyDescent="0.2">
      <c r="B683" s="10">
        <v>45069</v>
      </c>
      <c r="C683" t="str">
        <v>Debra</v>
      </c>
      <c r="D683" t="str">
        <v>Tokyo</v>
      </c>
      <c r="E683" t="str">
        <v>Japan</v>
      </c>
      <c r="F683" t="str">
        <v>Asia</v>
      </c>
      <c r="G683" t="str">
        <v>Sosa Drinks</v>
      </c>
      <c r="H683">
        <v>15</v>
      </c>
      <c r="I683">
        <v>18</v>
      </c>
      <c r="J683">
        <f t="shared" si="4"/>
        <v>1</v>
      </c>
    </row>
    <row r="684" spans="2:10" x14ac:dyDescent="0.2">
      <c r="B684" s="10">
        <v>45072</v>
      </c>
      <c r="C684" t="str">
        <v>Godwin</v>
      </c>
      <c r="D684" t="str">
        <v>Rome</v>
      </c>
      <c r="E684" t="str">
        <v>Italy</v>
      </c>
      <c r="F684" t="str">
        <v>Europe</v>
      </c>
      <c r="G684" t="str">
        <v>Pizzas</v>
      </c>
      <c r="H684">
        <v>0</v>
      </c>
      <c r="I684">
        <v>20</v>
      </c>
      <c r="J684">
        <f t="shared" si="4"/>
        <v>1</v>
      </c>
    </row>
    <row r="685" spans="2:10" x14ac:dyDescent="0.2">
      <c r="B685" s="10">
        <v>45075</v>
      </c>
      <c r="C685" t="str">
        <v>Alex</v>
      </c>
      <c r="D685" t="str">
        <v>Boston</v>
      </c>
      <c r="E685" t="str">
        <v>United States</v>
      </c>
      <c r="F685" t="str">
        <v>North America</v>
      </c>
      <c r="G685" t="str">
        <v>Unsweetened Yoghurt</v>
      </c>
      <c r="H685">
        <v>10</v>
      </c>
      <c r="I685">
        <v>13</v>
      </c>
      <c r="J685">
        <f t="shared" si="4"/>
        <v>1</v>
      </c>
    </row>
    <row r="686" spans="2:10" x14ac:dyDescent="0.2">
      <c r="B686" s="10">
        <v>45076</v>
      </c>
      <c r="C686" t="str">
        <v>Felix</v>
      </c>
      <c r="D686" t="str">
        <v>Milan</v>
      </c>
      <c r="E686" t="str">
        <v>Italy</v>
      </c>
      <c r="F686" t="str">
        <v>Europe</v>
      </c>
      <c r="G686" t="str">
        <v>Sosa Drinks</v>
      </c>
      <c r="H686">
        <v>15</v>
      </c>
      <c r="I686">
        <v>10</v>
      </c>
      <c r="J686">
        <f t="shared" si="4"/>
        <v>1</v>
      </c>
    </row>
    <row r="687" spans="2:10" x14ac:dyDescent="0.2">
      <c r="B687" s="10">
        <v>45078</v>
      </c>
      <c r="C687" t="str">
        <v>Hannah</v>
      </c>
      <c r="D687" t="str">
        <v>Houston</v>
      </c>
      <c r="E687" t="str">
        <v>United States</v>
      </c>
      <c r="F687" t="str">
        <v>North America</v>
      </c>
      <c r="G687" t="str">
        <v>Fresh Juice</v>
      </c>
      <c r="H687">
        <v>15</v>
      </c>
      <c r="I687">
        <v>11</v>
      </c>
      <c r="J687">
        <f t="shared" si="4"/>
        <v>1</v>
      </c>
    </row>
    <row r="688" spans="2:10" x14ac:dyDescent="0.2">
      <c r="B688" s="10">
        <v>45084</v>
      </c>
      <c r="C688" t="str">
        <v>Alex</v>
      </c>
      <c r="D688" t="str">
        <v>Berlin</v>
      </c>
      <c r="E688" t="str">
        <v>Germany</v>
      </c>
      <c r="F688" t="str">
        <v>Europe</v>
      </c>
      <c r="G688" t="str">
        <v>Vanilla Cream</v>
      </c>
      <c r="H688">
        <v>10</v>
      </c>
      <c r="I688">
        <v>16</v>
      </c>
      <c r="J688">
        <f t="shared" si="4"/>
        <v>1</v>
      </c>
    </row>
    <row r="689" spans="2:10" x14ac:dyDescent="0.2">
      <c r="B689" s="10">
        <v>45085</v>
      </c>
      <c r="C689" t="str">
        <v>Eugene</v>
      </c>
      <c r="D689" t="str">
        <v>London</v>
      </c>
      <c r="E689" t="str">
        <v>United Kingdom</v>
      </c>
      <c r="F689" t="str">
        <v>Europe</v>
      </c>
      <c r="G689" t="str">
        <v>Vanilla Cream</v>
      </c>
      <c r="H689">
        <v>20</v>
      </c>
      <c r="I689">
        <v>13</v>
      </c>
      <c r="J689">
        <f t="shared" si="4"/>
        <v>1</v>
      </c>
    </row>
    <row r="690" spans="2:10" x14ac:dyDescent="0.2">
      <c r="B690" s="10">
        <v>45087</v>
      </c>
      <c r="C690" t="str">
        <v>Hannah</v>
      </c>
      <c r="D690" t="str">
        <v>New York</v>
      </c>
      <c r="E690" t="str">
        <v>United States</v>
      </c>
      <c r="F690" t="str">
        <v>North America</v>
      </c>
      <c r="G690" t="str">
        <v>Fruit Cake</v>
      </c>
      <c r="H690">
        <v>10</v>
      </c>
      <c r="I690">
        <v>3</v>
      </c>
      <c r="J690">
        <f t="shared" si="4"/>
        <v>1</v>
      </c>
    </row>
    <row r="691" spans="2:10" x14ac:dyDescent="0.2">
      <c r="B691" s="10">
        <v>45088</v>
      </c>
      <c r="C691" t="str">
        <v>Eugene</v>
      </c>
      <c r="D691" t="str">
        <v>London</v>
      </c>
      <c r="E691" t="str">
        <v>United Kingdom</v>
      </c>
      <c r="F691" t="str">
        <v>Europe</v>
      </c>
      <c r="G691" t="str">
        <v>Fresh Juice</v>
      </c>
      <c r="H691">
        <v>5</v>
      </c>
      <c r="I691">
        <v>14</v>
      </c>
      <c r="J691">
        <f t="shared" si="4"/>
        <v>1</v>
      </c>
    </row>
    <row r="692" spans="2:10" x14ac:dyDescent="0.2">
      <c r="B692" s="10">
        <v>45092</v>
      </c>
      <c r="C692" t="str">
        <v>Eugene</v>
      </c>
      <c r="D692" t="str">
        <v>Tokyo</v>
      </c>
      <c r="E692" t="str">
        <v>Japan</v>
      </c>
      <c r="F692" t="str">
        <v>Asia</v>
      </c>
      <c r="G692" t="str">
        <v>Unsweetened Yoghurt</v>
      </c>
      <c r="H692">
        <v>10</v>
      </c>
      <c r="I692">
        <v>9</v>
      </c>
      <c r="J692">
        <f t="shared" si="4"/>
        <v>1</v>
      </c>
    </row>
    <row r="693" spans="2:10" x14ac:dyDescent="0.2">
      <c r="B693" s="10">
        <v>45101</v>
      </c>
      <c r="C693" t="str">
        <v>Alex</v>
      </c>
      <c r="D693" t="str">
        <v>Rio de Janeiro</v>
      </c>
      <c r="E693" t="str">
        <v>Brazil</v>
      </c>
      <c r="F693" t="str">
        <v>South America</v>
      </c>
      <c r="G693" t="str">
        <v>Milk Shake</v>
      </c>
      <c r="H693">
        <v>10</v>
      </c>
      <c r="I693">
        <v>5</v>
      </c>
      <c r="J693">
        <f t="shared" si="4"/>
        <v>1</v>
      </c>
    </row>
    <row r="694" spans="2:10" x14ac:dyDescent="0.2">
      <c r="B694" s="10">
        <v>45104</v>
      </c>
      <c r="C694" t="str">
        <v>Godwin</v>
      </c>
      <c r="D694" t="str">
        <v>Washington, D.C.</v>
      </c>
      <c r="E694" t="str">
        <v>United States</v>
      </c>
      <c r="F694" t="str">
        <v>North America</v>
      </c>
      <c r="G694" t="str">
        <v>Parfait</v>
      </c>
      <c r="H694">
        <v>5</v>
      </c>
      <c r="I694">
        <v>18</v>
      </c>
      <c r="J694">
        <f t="shared" si="4"/>
        <v>1</v>
      </c>
    </row>
    <row r="695" spans="2:10" x14ac:dyDescent="0.2">
      <c r="B695" s="10">
        <v>45117</v>
      </c>
      <c r="C695" t="str">
        <v>Hannah</v>
      </c>
      <c r="D695" t="str">
        <v>Berlin</v>
      </c>
      <c r="E695" t="str">
        <v>Germany</v>
      </c>
      <c r="F695" t="str">
        <v>Europe</v>
      </c>
      <c r="G695" t="str">
        <v>Vanilla Cream</v>
      </c>
      <c r="H695">
        <v>30</v>
      </c>
      <c r="I695">
        <v>19</v>
      </c>
      <c r="J695">
        <f t="shared" si="4"/>
        <v>1</v>
      </c>
    </row>
    <row r="696" spans="2:10" x14ac:dyDescent="0.2">
      <c r="B696" s="10">
        <v>45122</v>
      </c>
      <c r="C696" t="str">
        <v>Godwin</v>
      </c>
      <c r="D696" t="str">
        <v>London</v>
      </c>
      <c r="E696" t="str">
        <v>United Kingdom</v>
      </c>
      <c r="F696" t="str">
        <v>Europe</v>
      </c>
      <c r="G696" t="str">
        <v>Parfait</v>
      </c>
      <c r="H696">
        <v>15</v>
      </c>
      <c r="I696">
        <v>9</v>
      </c>
      <c r="J696">
        <f t="shared" si="4"/>
        <v>1</v>
      </c>
    </row>
    <row r="697" spans="2:10" x14ac:dyDescent="0.2">
      <c r="B697" s="10">
        <v>45124</v>
      </c>
      <c r="C697" t="str">
        <v>Alex</v>
      </c>
      <c r="D697" t="str">
        <v>Milan</v>
      </c>
      <c r="E697" t="str">
        <v>Italy</v>
      </c>
      <c r="F697" t="str">
        <v>Europe</v>
      </c>
      <c r="G697" t="str">
        <v>Sosa Drinks</v>
      </c>
      <c r="H697">
        <v>10</v>
      </c>
      <c r="I697">
        <v>10</v>
      </c>
      <c r="J697">
        <f t="shared" si="4"/>
        <v>1</v>
      </c>
    </row>
    <row r="698" spans="2:10" x14ac:dyDescent="0.2">
      <c r="B698" s="10">
        <v>45127</v>
      </c>
      <c r="C698" t="str">
        <v>Debra</v>
      </c>
      <c r="D698" t="str">
        <v>London</v>
      </c>
      <c r="E698" t="str">
        <v>United Kingdom</v>
      </c>
      <c r="F698" t="str">
        <v>Europe</v>
      </c>
      <c r="G698" t="str">
        <v>White Choco</v>
      </c>
      <c r="H698">
        <v>15</v>
      </c>
      <c r="I698">
        <v>11</v>
      </c>
      <c r="J698">
        <f t="shared" si="4"/>
        <v>1</v>
      </c>
    </row>
    <row r="699" spans="2:10" x14ac:dyDescent="0.2">
      <c r="B699" s="10">
        <v>45132</v>
      </c>
      <c r="C699" t="str">
        <v>Godwin</v>
      </c>
      <c r="D699" t="str">
        <v>New York</v>
      </c>
      <c r="E699" t="str">
        <v>United States</v>
      </c>
      <c r="F699" t="str">
        <v>North America</v>
      </c>
      <c r="G699" t="str">
        <v>Vanilla Cream</v>
      </c>
      <c r="H699">
        <v>15</v>
      </c>
      <c r="I699">
        <v>20</v>
      </c>
      <c r="J699">
        <f t="shared" si="4"/>
        <v>1</v>
      </c>
    </row>
    <row r="700" spans="2:10" x14ac:dyDescent="0.2">
      <c r="B700" s="10">
        <v>45133</v>
      </c>
      <c r="C700" t="str">
        <v>Felix</v>
      </c>
      <c r="D700" t="str">
        <v>Milan</v>
      </c>
      <c r="E700" t="str">
        <v>Italy</v>
      </c>
      <c r="F700" t="str">
        <v>Europe</v>
      </c>
      <c r="G700" t="str">
        <v>Banana bread</v>
      </c>
      <c r="H700">
        <v>20</v>
      </c>
      <c r="I700">
        <v>19</v>
      </c>
      <c r="J700">
        <f t="shared" si="4"/>
        <v>1</v>
      </c>
    </row>
    <row r="701" spans="2:10" x14ac:dyDescent="0.2">
      <c r="B701" s="10">
        <v>45133</v>
      </c>
      <c r="C701" t="str">
        <v>Charlie</v>
      </c>
      <c r="D701" t="str">
        <v>Rio de Janeiro</v>
      </c>
      <c r="E701" t="str">
        <v>Brazil</v>
      </c>
      <c r="F701" t="str">
        <v>South America</v>
      </c>
      <c r="G701" t="str">
        <v>White Choco</v>
      </c>
      <c r="H701">
        <v>15</v>
      </c>
      <c r="I701">
        <v>18</v>
      </c>
      <c r="J701">
        <f t="shared" si="4"/>
        <v>1</v>
      </c>
    </row>
    <row r="702" spans="2:10" x14ac:dyDescent="0.2">
      <c r="B702" s="10">
        <v>45137</v>
      </c>
      <c r="C702" t="str">
        <v>Alex</v>
      </c>
      <c r="D702" t="str">
        <v>Atlanta</v>
      </c>
      <c r="E702" t="str">
        <v>United States</v>
      </c>
      <c r="F702" t="str">
        <v>North America</v>
      </c>
      <c r="G702" t="str">
        <v>Pizzas</v>
      </c>
      <c r="H702">
        <v>15</v>
      </c>
      <c r="I702">
        <v>16</v>
      </c>
      <c r="J702">
        <f t="shared" si="4"/>
        <v>1</v>
      </c>
    </row>
    <row r="703" spans="2:10" x14ac:dyDescent="0.2">
      <c r="B703" s="10">
        <v>45138</v>
      </c>
      <c r="C703" t="str">
        <v>Hannah</v>
      </c>
      <c r="D703" t="str">
        <v>Washington, D.C.</v>
      </c>
      <c r="E703" t="str">
        <v>United States</v>
      </c>
      <c r="F703" t="str">
        <v>North America</v>
      </c>
      <c r="G703" t="str">
        <v>Vanilla Cream</v>
      </c>
      <c r="H703">
        <v>15</v>
      </c>
      <c r="I703">
        <v>3</v>
      </c>
      <c r="J703">
        <f t="shared" si="4"/>
        <v>1</v>
      </c>
    </row>
    <row r="704" spans="2:10" x14ac:dyDescent="0.2">
      <c r="B704" s="10">
        <v>45139</v>
      </c>
      <c r="C704" t="str">
        <v>Godwin</v>
      </c>
      <c r="D704" t="str">
        <v>Rio de Janeiro</v>
      </c>
      <c r="E704" t="str">
        <v>Brazil</v>
      </c>
      <c r="F704" t="str">
        <v>South America</v>
      </c>
      <c r="G704" t="str">
        <v>Fresh Juice</v>
      </c>
      <c r="H704">
        <v>5</v>
      </c>
      <c r="I704">
        <v>17</v>
      </c>
      <c r="J704">
        <f t="shared" si="4"/>
        <v>1</v>
      </c>
    </row>
    <row r="705" spans="2:10" x14ac:dyDescent="0.2">
      <c r="B705" s="10">
        <v>45144</v>
      </c>
      <c r="C705" t="str">
        <v>Godwin</v>
      </c>
      <c r="D705" t="str">
        <v>Rome</v>
      </c>
      <c r="E705" t="str">
        <v>Italy</v>
      </c>
      <c r="F705" t="str">
        <v>Europe</v>
      </c>
      <c r="G705" t="str">
        <v>Fresh Juice</v>
      </c>
      <c r="H705">
        <v>15</v>
      </c>
      <c r="I705">
        <v>13</v>
      </c>
      <c r="J705">
        <f t="shared" si="4"/>
        <v>1</v>
      </c>
    </row>
    <row r="706" spans="2:10" x14ac:dyDescent="0.2">
      <c r="B706" s="10">
        <v>45147</v>
      </c>
      <c r="C706" t="str">
        <v>Godwin</v>
      </c>
      <c r="D706" t="str">
        <v>Rome</v>
      </c>
      <c r="E706" t="str">
        <v>Italy</v>
      </c>
      <c r="F706" t="str">
        <v>Europe</v>
      </c>
      <c r="G706" t="str">
        <v>Fruit Cake</v>
      </c>
      <c r="H706">
        <v>15</v>
      </c>
      <c r="I706">
        <v>9</v>
      </c>
      <c r="J706">
        <f t="shared" si="4"/>
        <v>1</v>
      </c>
    </row>
    <row r="707" spans="2:10" x14ac:dyDescent="0.2">
      <c r="B707" s="10">
        <v>45147</v>
      </c>
      <c r="C707" t="str">
        <v>Debra</v>
      </c>
      <c r="D707" t="str">
        <v>London</v>
      </c>
      <c r="E707" t="str">
        <v>United Kingdom</v>
      </c>
      <c r="F707" t="str">
        <v>Europe</v>
      </c>
      <c r="G707" t="str">
        <v>Milk Shake</v>
      </c>
      <c r="H707">
        <v>25</v>
      </c>
      <c r="I707">
        <v>11</v>
      </c>
      <c r="J707">
        <f t="shared" si="4"/>
        <v>1</v>
      </c>
    </row>
    <row r="708" spans="2:10" x14ac:dyDescent="0.2">
      <c r="B708" s="10">
        <v>45156</v>
      </c>
      <c r="C708" t="str">
        <v>Godwin</v>
      </c>
      <c r="D708" t="str">
        <v>Houston</v>
      </c>
      <c r="E708" t="str">
        <v>United States</v>
      </c>
      <c r="F708" t="str">
        <v>North America</v>
      </c>
      <c r="G708" t="str">
        <v>Sosa Drinks</v>
      </c>
      <c r="H708">
        <v>5</v>
      </c>
      <c r="I708">
        <v>18</v>
      </c>
      <c r="J708">
        <f t="shared" si="4"/>
        <v>1</v>
      </c>
    </row>
    <row r="709" spans="2:10" x14ac:dyDescent="0.2">
      <c r="B709" s="10">
        <v>45159</v>
      </c>
      <c r="C709" t="str">
        <v>Godwin</v>
      </c>
      <c r="D709" t="str">
        <v>Berlin</v>
      </c>
      <c r="E709" t="str">
        <v>Germany</v>
      </c>
      <c r="F709" t="str">
        <v>Europe</v>
      </c>
      <c r="G709" t="str">
        <v>Fruit Cake</v>
      </c>
      <c r="H709">
        <v>10</v>
      </c>
      <c r="I709">
        <v>3</v>
      </c>
      <c r="J709">
        <f t="shared" si="4"/>
        <v>1</v>
      </c>
    </row>
    <row r="710" spans="2:10" x14ac:dyDescent="0.2">
      <c r="B710" s="10">
        <v>45163</v>
      </c>
      <c r="C710" t="str">
        <v>Eugene</v>
      </c>
      <c r="D710" t="str">
        <v>Tokyo</v>
      </c>
      <c r="E710" t="str">
        <v>Japan</v>
      </c>
      <c r="F710" t="str">
        <v>Asia</v>
      </c>
      <c r="G710" t="str">
        <v>Fresh Juice</v>
      </c>
      <c r="H710">
        <v>25</v>
      </c>
      <c r="I710">
        <v>12</v>
      </c>
      <c r="J710">
        <f t="shared" si="4"/>
        <v>1</v>
      </c>
    </row>
    <row r="711" spans="2:10" x14ac:dyDescent="0.2">
      <c r="B711" s="10">
        <v>45166</v>
      </c>
      <c r="C711" t="str">
        <v>Godwin</v>
      </c>
      <c r="D711" t="str">
        <v>Rio de Janeiro</v>
      </c>
      <c r="E711" t="str">
        <v>Brazil</v>
      </c>
      <c r="F711" t="str">
        <v>South America</v>
      </c>
      <c r="G711" t="str">
        <v>Milk Shake</v>
      </c>
      <c r="H711">
        <v>15</v>
      </c>
      <c r="I711">
        <v>2</v>
      </c>
      <c r="J711">
        <f t="shared" si="4"/>
        <v>1</v>
      </c>
    </row>
    <row r="712" spans="2:10" x14ac:dyDescent="0.2">
      <c r="B712" s="10">
        <v>45167</v>
      </c>
      <c r="C712" t="str">
        <v>Barbie</v>
      </c>
      <c r="D712" t="str">
        <v>Lagos</v>
      </c>
      <c r="E712" t="str">
        <v>Nigeria</v>
      </c>
      <c r="F712" t="str">
        <v>Africa</v>
      </c>
      <c r="G712" t="str">
        <v>Unsweetened Yoghurt</v>
      </c>
      <c r="H712">
        <v>0</v>
      </c>
      <c r="I712">
        <v>19</v>
      </c>
      <c r="J712">
        <f t="shared" si="4"/>
        <v>1</v>
      </c>
    </row>
    <row r="713" spans="2:10" x14ac:dyDescent="0.2">
      <c r="B713" s="10">
        <v>45174</v>
      </c>
      <c r="C713" t="str">
        <v>Debra</v>
      </c>
      <c r="D713" t="str">
        <v>Houston</v>
      </c>
      <c r="E713" t="str">
        <v>United States</v>
      </c>
      <c r="F713" t="str">
        <v>North America</v>
      </c>
      <c r="G713" t="str">
        <v>Parfait</v>
      </c>
      <c r="H713">
        <v>5</v>
      </c>
      <c r="I713">
        <v>7</v>
      </c>
      <c r="J713">
        <f t="shared" si="4"/>
        <v>1</v>
      </c>
    </row>
    <row r="714" spans="2:10" x14ac:dyDescent="0.2">
      <c r="B714" s="10">
        <v>45175</v>
      </c>
      <c r="C714" t="str">
        <v>Hannah</v>
      </c>
      <c r="D714" t="str">
        <v>London</v>
      </c>
      <c r="E714" t="str">
        <v>United Kingdom</v>
      </c>
      <c r="F714" t="str">
        <v>Europe</v>
      </c>
      <c r="G714" t="str">
        <v>Fruit Cake</v>
      </c>
      <c r="H714">
        <v>20</v>
      </c>
      <c r="I714">
        <v>11</v>
      </c>
      <c r="J714">
        <f t="shared" si="4"/>
        <v>1</v>
      </c>
    </row>
    <row r="715" spans="2:10" x14ac:dyDescent="0.2">
      <c r="B715" s="10">
        <v>45178</v>
      </c>
      <c r="C715" t="str">
        <v>Barbie</v>
      </c>
      <c r="D715" t="str">
        <v>New York City</v>
      </c>
      <c r="E715" t="str">
        <v>United States</v>
      </c>
      <c r="F715" t="str">
        <v>North America</v>
      </c>
      <c r="G715" t="str">
        <v>Parfait</v>
      </c>
      <c r="H715">
        <v>20</v>
      </c>
      <c r="I715">
        <v>19</v>
      </c>
      <c r="J715">
        <f t="shared" si="4"/>
        <v>1</v>
      </c>
    </row>
    <row r="716" spans="2:10" x14ac:dyDescent="0.2">
      <c r="B716" s="10">
        <v>45182</v>
      </c>
      <c r="C716" t="str">
        <v>Godwin</v>
      </c>
      <c r="D716" t="str">
        <v>Atlanta</v>
      </c>
      <c r="E716" t="str">
        <v>United States</v>
      </c>
      <c r="F716" t="str">
        <v>North America</v>
      </c>
      <c r="G716" t="str">
        <v>Pizzas</v>
      </c>
      <c r="H716">
        <v>10</v>
      </c>
      <c r="I716">
        <v>6</v>
      </c>
      <c r="J716">
        <f t="shared" si="4"/>
        <v>1</v>
      </c>
    </row>
    <row r="717" spans="2:10" x14ac:dyDescent="0.2">
      <c r="B717" s="10">
        <v>45186</v>
      </c>
      <c r="C717" t="str">
        <v>Hannah</v>
      </c>
      <c r="D717" t="str">
        <v>Lagos</v>
      </c>
      <c r="E717" t="str">
        <v>Nigeria</v>
      </c>
      <c r="F717" t="str">
        <v>Africa</v>
      </c>
      <c r="G717" t="str">
        <v>Vanilla Cream</v>
      </c>
      <c r="H717">
        <v>10</v>
      </c>
      <c r="I717">
        <v>20</v>
      </c>
      <c r="J717">
        <f t="shared" si="4"/>
        <v>1</v>
      </c>
    </row>
    <row r="718" spans="2:10" x14ac:dyDescent="0.2">
      <c r="B718" s="10">
        <v>45186</v>
      </c>
      <c r="C718" t="str">
        <v>Debra</v>
      </c>
      <c r="D718" t="str">
        <v>London</v>
      </c>
      <c r="E718" t="str">
        <v>United Kingdom</v>
      </c>
      <c r="F718" t="str">
        <v>Europe</v>
      </c>
      <c r="G718" t="str">
        <v>Parfait</v>
      </c>
      <c r="H718">
        <v>5</v>
      </c>
      <c r="I718">
        <v>2</v>
      </c>
      <c r="J718">
        <f t="shared" si="4"/>
        <v>1</v>
      </c>
    </row>
    <row r="719" spans="2:10" x14ac:dyDescent="0.2">
      <c r="B719" s="10">
        <v>45186</v>
      </c>
      <c r="C719" t="str">
        <v>Felix</v>
      </c>
      <c r="D719" t="str">
        <v>Rio de Janeiro</v>
      </c>
      <c r="E719" t="str">
        <v>Brazil</v>
      </c>
      <c r="F719" t="str">
        <v>South America</v>
      </c>
      <c r="G719" t="str">
        <v>Parfait</v>
      </c>
      <c r="H719">
        <v>25</v>
      </c>
      <c r="I719">
        <v>18</v>
      </c>
      <c r="J719">
        <f t="shared" ref="J719:J782" si="5">SUBTOTAL(3,B325)</f>
        <v>1</v>
      </c>
    </row>
    <row r="720" spans="2:10" x14ac:dyDescent="0.2">
      <c r="B720" s="10">
        <v>45189</v>
      </c>
      <c r="C720" t="str">
        <v>Hannah</v>
      </c>
      <c r="D720" t="str">
        <v>Paris</v>
      </c>
      <c r="E720" t="str">
        <v>France</v>
      </c>
      <c r="F720" t="str">
        <v>Europe</v>
      </c>
      <c r="G720" t="str">
        <v>Pizzas</v>
      </c>
      <c r="H720">
        <v>25</v>
      </c>
      <c r="I720">
        <v>14</v>
      </c>
      <c r="J720">
        <f t="shared" si="5"/>
        <v>1</v>
      </c>
    </row>
    <row r="721" spans="2:10" x14ac:dyDescent="0.2">
      <c r="B721" s="10">
        <v>45189</v>
      </c>
      <c r="C721" t="str">
        <v>Debra</v>
      </c>
      <c r="D721" t="str">
        <v>Rio de Janeiro</v>
      </c>
      <c r="E721" t="str">
        <v>Brazil</v>
      </c>
      <c r="F721" t="str">
        <v>South America</v>
      </c>
      <c r="G721" t="str">
        <v>Parfait</v>
      </c>
      <c r="H721">
        <v>10</v>
      </c>
      <c r="I721">
        <v>12</v>
      </c>
      <c r="J721">
        <f t="shared" si="5"/>
        <v>1</v>
      </c>
    </row>
    <row r="722" spans="2:10" x14ac:dyDescent="0.2">
      <c r="B722" s="10">
        <v>45191</v>
      </c>
      <c r="C722" t="str">
        <v>Charlie</v>
      </c>
      <c r="D722" t="str">
        <v>Milan</v>
      </c>
      <c r="E722" t="str">
        <v>Italy</v>
      </c>
      <c r="F722" t="str">
        <v>Europe</v>
      </c>
      <c r="G722" t="str">
        <v>Fruit Cake</v>
      </c>
      <c r="H722">
        <v>10</v>
      </c>
      <c r="I722">
        <v>17</v>
      </c>
      <c r="J722">
        <f t="shared" si="5"/>
        <v>1</v>
      </c>
    </row>
    <row r="723" spans="2:10" x14ac:dyDescent="0.2">
      <c r="B723" s="10">
        <v>45193</v>
      </c>
      <c r="C723" t="str">
        <v>Eugene</v>
      </c>
      <c r="D723" t="str">
        <v>Tokyo</v>
      </c>
      <c r="E723" t="str">
        <v>Japan</v>
      </c>
      <c r="F723" t="str">
        <v>Asia</v>
      </c>
      <c r="G723" t="str">
        <v>Banana bread</v>
      </c>
      <c r="H723">
        <v>30</v>
      </c>
      <c r="I723">
        <v>18</v>
      </c>
      <c r="J723">
        <f t="shared" si="5"/>
        <v>1</v>
      </c>
    </row>
    <row r="724" spans="2:10" x14ac:dyDescent="0.2">
      <c r="B724" s="10">
        <v>45194</v>
      </c>
      <c r="C724" t="str">
        <v>Debra</v>
      </c>
      <c r="D724" t="str">
        <v>Lagos</v>
      </c>
      <c r="E724" t="str">
        <v>Nigeria</v>
      </c>
      <c r="F724" t="str">
        <v>Africa</v>
      </c>
      <c r="G724" t="str">
        <v>Fruit Cake</v>
      </c>
      <c r="H724">
        <v>10</v>
      </c>
      <c r="I724">
        <v>13</v>
      </c>
      <c r="J724">
        <f t="shared" si="5"/>
        <v>1</v>
      </c>
    </row>
    <row r="725" spans="2:10" x14ac:dyDescent="0.2">
      <c r="B725" s="10">
        <v>45202</v>
      </c>
      <c r="C725" t="str">
        <v>Hannah</v>
      </c>
      <c r="D725" t="str">
        <v>Atlanta</v>
      </c>
      <c r="E725" t="str">
        <v>United States</v>
      </c>
      <c r="F725" t="str">
        <v>North America</v>
      </c>
      <c r="G725" t="str">
        <v>Sosa Drinks</v>
      </c>
      <c r="H725">
        <v>25</v>
      </c>
      <c r="I725">
        <v>14</v>
      </c>
      <c r="J725">
        <f t="shared" si="5"/>
        <v>1</v>
      </c>
    </row>
    <row r="726" spans="2:10" x14ac:dyDescent="0.2">
      <c r="B726" s="10">
        <v>45203</v>
      </c>
      <c r="C726" t="str">
        <v>Eugene</v>
      </c>
      <c r="D726" t="str">
        <v>Houston</v>
      </c>
      <c r="E726" t="str">
        <v>United States</v>
      </c>
      <c r="F726" t="str">
        <v>North America</v>
      </c>
      <c r="G726" t="str">
        <v>Parfait</v>
      </c>
      <c r="H726">
        <v>15</v>
      </c>
      <c r="I726">
        <v>10</v>
      </c>
      <c r="J726">
        <f t="shared" si="5"/>
        <v>1</v>
      </c>
    </row>
    <row r="727" spans="2:10" x14ac:dyDescent="0.2">
      <c r="B727" s="10">
        <v>45204</v>
      </c>
      <c r="C727" t="str">
        <v>Barbie</v>
      </c>
      <c r="D727" t="str">
        <v>Rome</v>
      </c>
      <c r="E727" t="str">
        <v>Italy</v>
      </c>
      <c r="F727" t="str">
        <v>Europe</v>
      </c>
      <c r="G727" t="str">
        <v>Parfait</v>
      </c>
      <c r="H727">
        <v>15</v>
      </c>
      <c r="I727">
        <v>14</v>
      </c>
      <c r="J727">
        <f t="shared" si="5"/>
        <v>1</v>
      </c>
    </row>
    <row r="728" spans="2:10" x14ac:dyDescent="0.2">
      <c r="B728" s="10">
        <v>45206</v>
      </c>
      <c r="C728" t="str">
        <v>Barbie</v>
      </c>
      <c r="D728" t="str">
        <v>Berlin</v>
      </c>
      <c r="E728" t="str">
        <v>Germany</v>
      </c>
      <c r="F728" t="str">
        <v>Europe</v>
      </c>
      <c r="G728" t="str">
        <v>Parfait</v>
      </c>
      <c r="H728">
        <v>10</v>
      </c>
      <c r="I728">
        <v>12</v>
      </c>
      <c r="J728">
        <f t="shared" si="5"/>
        <v>1</v>
      </c>
    </row>
    <row r="729" spans="2:10" x14ac:dyDescent="0.2">
      <c r="B729" s="10">
        <v>45207</v>
      </c>
      <c r="C729" t="str">
        <v>Hannah</v>
      </c>
      <c r="D729" t="str">
        <v>London</v>
      </c>
      <c r="E729" t="str">
        <v>United Kingdom</v>
      </c>
      <c r="F729" t="str">
        <v>Europe</v>
      </c>
      <c r="G729" t="str">
        <v>Fruit Cake</v>
      </c>
      <c r="H729">
        <v>15</v>
      </c>
      <c r="I729">
        <v>20</v>
      </c>
      <c r="J729">
        <f t="shared" si="5"/>
        <v>1</v>
      </c>
    </row>
    <row r="730" spans="2:10" x14ac:dyDescent="0.2">
      <c r="B730" s="10">
        <v>45211</v>
      </c>
      <c r="C730" t="str">
        <v>Debra</v>
      </c>
      <c r="D730" t="str">
        <v>Rio de Janeiro</v>
      </c>
      <c r="E730" t="str">
        <v>Brazil</v>
      </c>
      <c r="F730" t="str">
        <v>South America</v>
      </c>
      <c r="G730" t="str">
        <v>Sosa Drinks</v>
      </c>
      <c r="H730">
        <v>25</v>
      </c>
      <c r="I730">
        <v>3</v>
      </c>
      <c r="J730">
        <f t="shared" si="5"/>
        <v>1</v>
      </c>
    </row>
    <row r="731" spans="2:10" x14ac:dyDescent="0.2">
      <c r="B731" s="10">
        <v>45218</v>
      </c>
      <c r="C731" t="str">
        <v>Charlie</v>
      </c>
      <c r="D731" t="str">
        <v>Lagos</v>
      </c>
      <c r="E731" t="str">
        <v>Nigeria</v>
      </c>
      <c r="F731" t="str">
        <v>Africa</v>
      </c>
      <c r="G731" t="str">
        <v>Unsweetened Yoghurt</v>
      </c>
      <c r="H731">
        <v>5</v>
      </c>
      <c r="I731">
        <v>17</v>
      </c>
      <c r="J731">
        <f t="shared" si="5"/>
        <v>1</v>
      </c>
    </row>
    <row r="732" spans="2:10" x14ac:dyDescent="0.2">
      <c r="B732" s="10">
        <v>45222</v>
      </c>
      <c r="C732" t="str">
        <v>Hannah</v>
      </c>
      <c r="D732" t="str">
        <v>Lagos</v>
      </c>
      <c r="E732" t="str">
        <v>Nigeria</v>
      </c>
      <c r="F732" t="str">
        <v>Africa</v>
      </c>
      <c r="G732" t="str">
        <v>White Choco</v>
      </c>
      <c r="H732">
        <v>20</v>
      </c>
      <c r="I732">
        <v>7</v>
      </c>
      <c r="J732">
        <f t="shared" si="5"/>
        <v>1</v>
      </c>
    </row>
    <row r="733" spans="2:10" x14ac:dyDescent="0.2">
      <c r="B733" s="10">
        <v>45224</v>
      </c>
      <c r="C733" t="str">
        <v>Charlie</v>
      </c>
      <c r="D733" t="str">
        <v>Tokyo</v>
      </c>
      <c r="E733" t="str">
        <v>Japan</v>
      </c>
      <c r="F733" t="str">
        <v>Asia</v>
      </c>
      <c r="G733" t="str">
        <v>Sosa Drinks</v>
      </c>
      <c r="H733">
        <v>25</v>
      </c>
      <c r="I733">
        <v>4</v>
      </c>
      <c r="J733">
        <f t="shared" si="5"/>
        <v>1</v>
      </c>
    </row>
    <row r="734" spans="2:10" x14ac:dyDescent="0.2">
      <c r="B734" s="10">
        <v>45225</v>
      </c>
      <c r="C734" t="str">
        <v>Alex</v>
      </c>
      <c r="D734" t="str">
        <v>Lagos</v>
      </c>
      <c r="E734" t="str">
        <v>Nigeria</v>
      </c>
      <c r="F734" t="str">
        <v>Africa</v>
      </c>
      <c r="G734" t="str">
        <v>Pizzas</v>
      </c>
      <c r="H734">
        <v>0</v>
      </c>
      <c r="I734">
        <v>4</v>
      </c>
      <c r="J734">
        <f t="shared" si="5"/>
        <v>1</v>
      </c>
    </row>
    <row r="735" spans="2:10" x14ac:dyDescent="0.2">
      <c r="B735" s="10">
        <v>45227</v>
      </c>
      <c r="C735" t="str">
        <v>Barbie</v>
      </c>
      <c r="D735" t="str">
        <v>Berlin</v>
      </c>
      <c r="E735" t="str">
        <v>Germany</v>
      </c>
      <c r="F735" t="str">
        <v>Europe</v>
      </c>
      <c r="G735" t="str">
        <v>Fresh Juice</v>
      </c>
      <c r="H735">
        <v>20</v>
      </c>
      <c r="I735">
        <v>14</v>
      </c>
      <c r="J735">
        <f t="shared" si="5"/>
        <v>1</v>
      </c>
    </row>
    <row r="736" spans="2:10" x14ac:dyDescent="0.2">
      <c r="B736" s="10">
        <v>45235</v>
      </c>
      <c r="C736" t="str">
        <v>Alex</v>
      </c>
      <c r="D736" t="str">
        <v>Rio de Janeiro</v>
      </c>
      <c r="E736" t="str">
        <v>Brazil</v>
      </c>
      <c r="F736" t="str">
        <v>South America</v>
      </c>
      <c r="G736" t="str">
        <v>Unsweetened Yoghurt</v>
      </c>
      <c r="H736">
        <v>10</v>
      </c>
      <c r="I736">
        <v>3</v>
      </c>
      <c r="J736">
        <f t="shared" si="5"/>
        <v>1</v>
      </c>
    </row>
    <row r="737" spans="2:10" x14ac:dyDescent="0.2">
      <c r="B737" s="10">
        <v>45236</v>
      </c>
      <c r="C737" t="str">
        <v>Barbie</v>
      </c>
      <c r="D737" t="str">
        <v>Rio de Janeiro</v>
      </c>
      <c r="E737" t="str">
        <v>Brazil</v>
      </c>
      <c r="F737" t="str">
        <v>South America</v>
      </c>
      <c r="G737" t="str">
        <v>Milk Shake</v>
      </c>
      <c r="H737">
        <v>25</v>
      </c>
      <c r="I737">
        <v>3</v>
      </c>
      <c r="J737">
        <f t="shared" si="5"/>
        <v>1</v>
      </c>
    </row>
    <row r="738" spans="2:10" x14ac:dyDescent="0.2">
      <c r="B738" s="10">
        <v>45241</v>
      </c>
      <c r="C738" t="str">
        <v>Hannah</v>
      </c>
      <c r="D738" t="str">
        <v>London</v>
      </c>
      <c r="E738" t="str">
        <v>United Kingdom</v>
      </c>
      <c r="F738" t="str">
        <v>Europe</v>
      </c>
      <c r="G738" t="str">
        <v>Banana bread</v>
      </c>
      <c r="H738">
        <v>30</v>
      </c>
      <c r="I738">
        <v>20</v>
      </c>
      <c r="J738">
        <f t="shared" si="5"/>
        <v>1</v>
      </c>
    </row>
    <row r="739" spans="2:10" x14ac:dyDescent="0.2">
      <c r="B739" s="10">
        <v>45244</v>
      </c>
      <c r="C739" t="str">
        <v>Godwin</v>
      </c>
      <c r="D739" t="str">
        <v>Rio de Janeiro</v>
      </c>
      <c r="E739" t="str">
        <v>Brazil</v>
      </c>
      <c r="F739" t="str">
        <v>South America</v>
      </c>
      <c r="G739" t="str">
        <v>Sosa Drinks</v>
      </c>
      <c r="H739">
        <v>25</v>
      </c>
      <c r="I739">
        <v>13</v>
      </c>
      <c r="J739">
        <f t="shared" si="5"/>
        <v>1</v>
      </c>
    </row>
    <row r="740" spans="2:10" x14ac:dyDescent="0.2">
      <c r="B740" s="10">
        <v>45244</v>
      </c>
      <c r="C740" t="str">
        <v>Godwin</v>
      </c>
      <c r="D740" t="str">
        <v>Paris</v>
      </c>
      <c r="E740" t="str">
        <v>France</v>
      </c>
      <c r="F740" t="str">
        <v>Europe</v>
      </c>
      <c r="G740" t="str">
        <v>Banana bread</v>
      </c>
      <c r="H740">
        <v>5</v>
      </c>
      <c r="I740">
        <v>4</v>
      </c>
      <c r="J740">
        <f t="shared" si="5"/>
        <v>1</v>
      </c>
    </row>
    <row r="741" spans="2:10" x14ac:dyDescent="0.2">
      <c r="B741" s="10">
        <v>45247</v>
      </c>
      <c r="C741" t="str">
        <v>Godwin</v>
      </c>
      <c r="D741" t="str">
        <v>Berlin</v>
      </c>
      <c r="E741" t="str">
        <v>Germany</v>
      </c>
      <c r="F741" t="str">
        <v>Europe</v>
      </c>
      <c r="G741" t="str">
        <v>Milk Shake</v>
      </c>
      <c r="H741">
        <v>30</v>
      </c>
      <c r="I741">
        <v>2</v>
      </c>
      <c r="J741">
        <f t="shared" si="5"/>
        <v>1</v>
      </c>
    </row>
    <row r="742" spans="2:10" x14ac:dyDescent="0.2">
      <c r="B742" s="10">
        <v>45256</v>
      </c>
      <c r="C742" t="str">
        <v>Barbie</v>
      </c>
      <c r="D742" t="str">
        <v>Milan</v>
      </c>
      <c r="E742" t="str">
        <v>Italy</v>
      </c>
      <c r="F742" t="str">
        <v>Europe</v>
      </c>
      <c r="G742" t="str">
        <v>Vanilla Cream</v>
      </c>
      <c r="H742">
        <v>10</v>
      </c>
      <c r="I742">
        <v>11</v>
      </c>
      <c r="J742">
        <f t="shared" si="5"/>
        <v>1</v>
      </c>
    </row>
    <row r="743" spans="2:10" x14ac:dyDescent="0.2">
      <c r="B743" s="10">
        <v>45264</v>
      </c>
      <c r="C743" t="str">
        <v>Felix</v>
      </c>
      <c r="D743" t="str">
        <v>Washington, D.C.</v>
      </c>
      <c r="E743" t="str">
        <v>United States</v>
      </c>
      <c r="F743" t="str">
        <v>North America</v>
      </c>
      <c r="G743" t="str">
        <v>Fresh Juice</v>
      </c>
      <c r="H743">
        <v>10</v>
      </c>
      <c r="I743">
        <v>15</v>
      </c>
      <c r="J743">
        <f t="shared" si="5"/>
        <v>1</v>
      </c>
    </row>
    <row r="744" spans="2:10" x14ac:dyDescent="0.2">
      <c r="B744" s="10">
        <v>45266</v>
      </c>
      <c r="C744" t="str">
        <v>Alex</v>
      </c>
      <c r="D744" t="str">
        <v>Lagos</v>
      </c>
      <c r="E744" t="str">
        <v>Nigeria</v>
      </c>
      <c r="F744" t="str">
        <v>Africa</v>
      </c>
      <c r="G744" t="str">
        <v>Unsweetened Yoghurt</v>
      </c>
      <c r="H744">
        <v>20</v>
      </c>
      <c r="I744">
        <v>2</v>
      </c>
      <c r="J744">
        <f t="shared" si="5"/>
        <v>1</v>
      </c>
    </row>
    <row r="745" spans="2:10" x14ac:dyDescent="0.2">
      <c r="B745" s="10">
        <v>45268</v>
      </c>
      <c r="C745" t="str">
        <v>Eugene</v>
      </c>
      <c r="D745" t="str">
        <v>Houston</v>
      </c>
      <c r="E745" t="str">
        <v>United States</v>
      </c>
      <c r="F745" t="str">
        <v>North America</v>
      </c>
      <c r="G745" t="str">
        <v>Sosa Drinks</v>
      </c>
      <c r="H745">
        <v>15</v>
      </c>
      <c r="I745">
        <v>9</v>
      </c>
      <c r="J745">
        <f t="shared" si="5"/>
        <v>1</v>
      </c>
    </row>
    <row r="746" spans="2:10" x14ac:dyDescent="0.2">
      <c r="B746" s="10">
        <v>45273</v>
      </c>
      <c r="C746" t="str">
        <v>Felix</v>
      </c>
      <c r="D746" t="str">
        <v>Tokyo</v>
      </c>
      <c r="E746" t="str">
        <v>Japan</v>
      </c>
      <c r="F746" t="str">
        <v>Asia</v>
      </c>
      <c r="G746" t="str">
        <v>White Choco</v>
      </c>
      <c r="H746">
        <v>10</v>
      </c>
      <c r="I746">
        <v>17</v>
      </c>
      <c r="J746">
        <f t="shared" si="5"/>
        <v>1</v>
      </c>
    </row>
    <row r="747" spans="2:10" x14ac:dyDescent="0.2">
      <c r="B747" s="10">
        <v>45274</v>
      </c>
      <c r="C747" t="str">
        <v>Charlie</v>
      </c>
      <c r="D747" t="str">
        <v>Lagos</v>
      </c>
      <c r="E747" t="str">
        <v>Nigeria</v>
      </c>
      <c r="F747" t="str">
        <v>Africa</v>
      </c>
      <c r="G747" t="str">
        <v>Banana bread</v>
      </c>
      <c r="H747">
        <v>10</v>
      </c>
      <c r="I747">
        <v>18</v>
      </c>
      <c r="J747">
        <f t="shared" si="5"/>
        <v>1</v>
      </c>
    </row>
    <row r="748" spans="2:10" x14ac:dyDescent="0.2">
      <c r="B748" s="10">
        <v>45277</v>
      </c>
      <c r="C748" t="str">
        <v>Debra</v>
      </c>
      <c r="D748" t="str">
        <v>Tokyo</v>
      </c>
      <c r="E748" t="str">
        <v>Japan</v>
      </c>
      <c r="F748" t="str">
        <v>Asia</v>
      </c>
      <c r="G748" t="str">
        <v>White Choco</v>
      </c>
      <c r="H748">
        <v>25</v>
      </c>
      <c r="I748">
        <v>19</v>
      </c>
      <c r="J748">
        <f t="shared" si="5"/>
        <v>1</v>
      </c>
    </row>
    <row r="749" spans="2:10" x14ac:dyDescent="0.2">
      <c r="B749" s="10">
        <v>45285</v>
      </c>
      <c r="C749" t="str">
        <v>Charlie</v>
      </c>
      <c r="D749" t="str">
        <v>London</v>
      </c>
      <c r="E749" t="str">
        <v>United Kingdom</v>
      </c>
      <c r="F749" t="str">
        <v>Europe</v>
      </c>
      <c r="G749" t="str">
        <v>Sosa Drinks</v>
      </c>
      <c r="H749">
        <v>25</v>
      </c>
      <c r="I749">
        <v>18</v>
      </c>
      <c r="J749">
        <f t="shared" si="5"/>
        <v>1</v>
      </c>
    </row>
    <row r="750" spans="2:10" x14ac:dyDescent="0.2">
      <c r="B750" s="10">
        <v>45285</v>
      </c>
      <c r="C750" t="str">
        <v>Debra</v>
      </c>
      <c r="D750" t="str">
        <v>Atlanta</v>
      </c>
      <c r="E750" t="str">
        <v>United States</v>
      </c>
      <c r="F750" t="str">
        <v>North America</v>
      </c>
      <c r="G750" t="str">
        <v>Banana bread</v>
      </c>
      <c r="H750">
        <v>5</v>
      </c>
      <c r="I750">
        <v>11</v>
      </c>
      <c r="J750">
        <f t="shared" si="5"/>
        <v>1</v>
      </c>
    </row>
    <row r="751" spans="2:10" x14ac:dyDescent="0.2">
      <c r="B751" s="10">
        <v>45289</v>
      </c>
      <c r="C751" t="str">
        <v>Alex</v>
      </c>
      <c r="D751" t="str">
        <v>Rio de Janeiro</v>
      </c>
      <c r="E751" t="str">
        <v>Brazil</v>
      </c>
      <c r="F751" t="str">
        <v>South America</v>
      </c>
      <c r="G751" t="str">
        <v>Fruit Cake</v>
      </c>
      <c r="H751">
        <v>0</v>
      </c>
      <c r="I751">
        <v>10</v>
      </c>
      <c r="J751">
        <f t="shared" si="5"/>
        <v>1</v>
      </c>
    </row>
    <row r="752" spans="2:10" x14ac:dyDescent="0.2">
      <c r="B752" s="10">
        <v>45291</v>
      </c>
      <c r="C752" t="str">
        <v>Eugene</v>
      </c>
      <c r="D752" t="str">
        <v>Tokyo</v>
      </c>
      <c r="E752" t="str">
        <v>Japan</v>
      </c>
      <c r="F752" t="str">
        <v>Asia</v>
      </c>
      <c r="G752" t="str">
        <v>Milk Shake</v>
      </c>
      <c r="H752">
        <v>15</v>
      </c>
      <c r="I752">
        <v>15</v>
      </c>
      <c r="J752">
        <f t="shared" si="5"/>
        <v>1</v>
      </c>
    </row>
    <row r="753" spans="2:10" x14ac:dyDescent="0.2">
      <c r="B753" s="10">
        <v>45292</v>
      </c>
      <c r="C753" t="str">
        <v>Felix</v>
      </c>
      <c r="D753" t="str">
        <v>Lagos</v>
      </c>
      <c r="E753" t="str">
        <v>Nigeria</v>
      </c>
      <c r="F753" t="str">
        <v>Africa</v>
      </c>
      <c r="G753" t="str">
        <v>Vanilla Cream</v>
      </c>
      <c r="H753">
        <v>0</v>
      </c>
      <c r="I753">
        <v>8</v>
      </c>
      <c r="J753">
        <f t="shared" si="5"/>
        <v>1</v>
      </c>
    </row>
    <row r="754" spans="2:10" x14ac:dyDescent="0.2">
      <c r="B754" s="10">
        <v>45294</v>
      </c>
      <c r="C754" t="str">
        <v>Alex</v>
      </c>
      <c r="D754" t="str">
        <v>Paris</v>
      </c>
      <c r="E754" t="str">
        <v>France</v>
      </c>
      <c r="F754" t="str">
        <v>Europe</v>
      </c>
      <c r="G754" t="str">
        <v>Milk Shake</v>
      </c>
      <c r="H754">
        <v>5</v>
      </c>
      <c r="I754">
        <v>20</v>
      </c>
      <c r="J754">
        <f t="shared" si="5"/>
        <v>1</v>
      </c>
    </row>
    <row r="755" spans="2:10" x14ac:dyDescent="0.2">
      <c r="B755" s="10">
        <v>45295</v>
      </c>
      <c r="C755" t="str">
        <v>Felix</v>
      </c>
      <c r="D755" t="str">
        <v>London</v>
      </c>
      <c r="E755" t="str">
        <v>United Kingdom</v>
      </c>
      <c r="F755" t="str">
        <v>Europe</v>
      </c>
      <c r="G755" t="str">
        <v>Fresh Juice</v>
      </c>
      <c r="H755">
        <v>15</v>
      </c>
      <c r="I755">
        <v>11</v>
      </c>
      <c r="J755">
        <f t="shared" si="5"/>
        <v>1</v>
      </c>
    </row>
    <row r="756" spans="2:10" x14ac:dyDescent="0.2">
      <c r="B756" s="10">
        <v>45299</v>
      </c>
      <c r="C756" t="str">
        <v>Alex</v>
      </c>
      <c r="D756" t="str">
        <v>Atlanta</v>
      </c>
      <c r="E756" t="str">
        <v>United States</v>
      </c>
      <c r="F756" t="str">
        <v>North America</v>
      </c>
      <c r="G756" t="str">
        <v>White Choco</v>
      </c>
      <c r="H756">
        <v>5</v>
      </c>
      <c r="I756">
        <v>7</v>
      </c>
      <c r="J756">
        <f t="shared" si="5"/>
        <v>1</v>
      </c>
    </row>
    <row r="757" spans="2:10" x14ac:dyDescent="0.2">
      <c r="B757" s="10">
        <v>45300</v>
      </c>
      <c r="C757" t="str">
        <v>Barbie</v>
      </c>
      <c r="D757" t="str">
        <v>Berlin</v>
      </c>
      <c r="E757" t="str">
        <v>Germany</v>
      </c>
      <c r="F757" t="str">
        <v>Europe</v>
      </c>
      <c r="G757" t="str">
        <v>Unsweetened Yoghurt</v>
      </c>
      <c r="H757">
        <v>15</v>
      </c>
      <c r="I757">
        <v>11</v>
      </c>
      <c r="J757">
        <f t="shared" si="5"/>
        <v>1</v>
      </c>
    </row>
    <row r="758" spans="2:10" x14ac:dyDescent="0.2">
      <c r="B758" s="10">
        <v>45303</v>
      </c>
      <c r="C758" t="str">
        <v>Debra</v>
      </c>
      <c r="D758" t="str">
        <v>Rio de Janeiro</v>
      </c>
      <c r="E758" t="str">
        <v>Brazil</v>
      </c>
      <c r="F758" t="str">
        <v>South America</v>
      </c>
      <c r="G758" t="str">
        <v>White Choco</v>
      </c>
      <c r="H758">
        <v>30</v>
      </c>
      <c r="I758">
        <v>16</v>
      </c>
      <c r="J758">
        <f t="shared" si="5"/>
        <v>1</v>
      </c>
    </row>
    <row r="759" spans="2:10" x14ac:dyDescent="0.2">
      <c r="B759" s="10">
        <v>45305</v>
      </c>
      <c r="C759" t="str">
        <v>Eugene</v>
      </c>
      <c r="D759" t="str">
        <v>Rome</v>
      </c>
      <c r="E759" t="str">
        <v>Italy</v>
      </c>
      <c r="F759" t="str">
        <v>Europe</v>
      </c>
      <c r="G759" t="str">
        <v>Unsweetened Yoghurt</v>
      </c>
      <c r="H759">
        <v>20</v>
      </c>
      <c r="I759">
        <v>7</v>
      </c>
      <c r="J759">
        <f t="shared" si="5"/>
        <v>1</v>
      </c>
    </row>
    <row r="760" spans="2:10" x14ac:dyDescent="0.2">
      <c r="B760" s="10">
        <v>45307</v>
      </c>
      <c r="C760" t="str">
        <v>Barbie</v>
      </c>
      <c r="D760" t="str">
        <v>Tokyo</v>
      </c>
      <c r="E760" t="str">
        <v>Japan</v>
      </c>
      <c r="F760" t="str">
        <v>Asia</v>
      </c>
      <c r="G760" t="str">
        <v>Vanilla Cream</v>
      </c>
      <c r="H760">
        <v>25</v>
      </c>
      <c r="I760">
        <v>11</v>
      </c>
      <c r="J760">
        <f t="shared" si="5"/>
        <v>1</v>
      </c>
    </row>
    <row r="761" spans="2:10" x14ac:dyDescent="0.2">
      <c r="B761" s="10">
        <v>45317</v>
      </c>
      <c r="C761" t="str">
        <v>Debra</v>
      </c>
      <c r="D761" t="str">
        <v>Washington, D.C.</v>
      </c>
      <c r="E761" t="str">
        <v>United States</v>
      </c>
      <c r="F761" t="str">
        <v>North America</v>
      </c>
      <c r="G761" t="str">
        <v>Fresh Juice</v>
      </c>
      <c r="H761">
        <v>0</v>
      </c>
      <c r="I761">
        <v>11</v>
      </c>
      <c r="J761">
        <f t="shared" si="5"/>
        <v>1</v>
      </c>
    </row>
    <row r="762" spans="2:10" x14ac:dyDescent="0.2">
      <c r="B762" s="10">
        <v>45324</v>
      </c>
      <c r="C762" t="str">
        <v>Godwin</v>
      </c>
      <c r="D762" t="str">
        <v>Atlanta</v>
      </c>
      <c r="E762" t="str">
        <v>United States</v>
      </c>
      <c r="F762" t="str">
        <v>North America</v>
      </c>
      <c r="G762" t="str">
        <v>Fruit Cake</v>
      </c>
      <c r="H762">
        <v>10</v>
      </c>
      <c r="I762">
        <v>11</v>
      </c>
      <c r="J762">
        <f t="shared" si="5"/>
        <v>1</v>
      </c>
    </row>
    <row r="763" spans="2:10" x14ac:dyDescent="0.2">
      <c r="B763" s="10">
        <v>45325</v>
      </c>
      <c r="C763" t="str">
        <v>Godwin</v>
      </c>
      <c r="D763" t="str">
        <v>London</v>
      </c>
      <c r="E763" t="str">
        <v>United Kingdom</v>
      </c>
      <c r="F763" t="str">
        <v>Europe</v>
      </c>
      <c r="G763" t="str">
        <v>Pizzas</v>
      </c>
      <c r="H763">
        <v>10</v>
      </c>
      <c r="I763">
        <v>10</v>
      </c>
      <c r="J763">
        <f t="shared" si="5"/>
        <v>1</v>
      </c>
    </row>
    <row r="764" spans="2:10" x14ac:dyDescent="0.2">
      <c r="B764" s="10">
        <v>45331</v>
      </c>
      <c r="C764" t="str">
        <v>Barbie</v>
      </c>
      <c r="D764" t="str">
        <v>Rome</v>
      </c>
      <c r="E764" t="str">
        <v>Italy</v>
      </c>
      <c r="F764" t="str">
        <v>Europe</v>
      </c>
      <c r="G764" t="str">
        <v>Unsweetened Yoghurt</v>
      </c>
      <c r="H764">
        <v>10</v>
      </c>
      <c r="I764">
        <v>2</v>
      </c>
      <c r="J764">
        <f t="shared" si="5"/>
        <v>1</v>
      </c>
    </row>
    <row r="765" spans="2:10" x14ac:dyDescent="0.2">
      <c r="B765" s="10">
        <v>45339</v>
      </c>
      <c r="C765" t="str">
        <v>Debra</v>
      </c>
      <c r="D765" t="str">
        <v>Washington, D.C.</v>
      </c>
      <c r="E765" t="str">
        <v>United States</v>
      </c>
      <c r="F765" t="str">
        <v>North America</v>
      </c>
      <c r="G765" t="str">
        <v>Sosa Drinks</v>
      </c>
      <c r="H765">
        <v>0</v>
      </c>
      <c r="I765">
        <v>6</v>
      </c>
      <c r="J765">
        <f t="shared" si="5"/>
        <v>1</v>
      </c>
    </row>
    <row r="766" spans="2:10" x14ac:dyDescent="0.2">
      <c r="B766" s="10">
        <v>45340</v>
      </c>
      <c r="C766" t="str">
        <v>Eugene</v>
      </c>
      <c r="D766" t="str">
        <v>London</v>
      </c>
      <c r="E766" t="str">
        <v>United Kingdom</v>
      </c>
      <c r="F766" t="str">
        <v>Europe</v>
      </c>
      <c r="G766" t="str">
        <v>Unsweetened Yoghurt</v>
      </c>
      <c r="H766">
        <v>30</v>
      </c>
      <c r="I766">
        <v>20</v>
      </c>
      <c r="J766">
        <f t="shared" si="5"/>
        <v>1</v>
      </c>
    </row>
    <row r="767" spans="2:10" x14ac:dyDescent="0.2">
      <c r="B767" s="10">
        <v>45347</v>
      </c>
      <c r="C767" t="str">
        <v>Godwin</v>
      </c>
      <c r="D767" t="str">
        <v>Milan</v>
      </c>
      <c r="E767" t="str">
        <v>Italy</v>
      </c>
      <c r="F767" t="str">
        <v>Europe</v>
      </c>
      <c r="G767" t="str">
        <v>Fresh Juice</v>
      </c>
      <c r="H767">
        <v>10</v>
      </c>
      <c r="I767">
        <v>2</v>
      </c>
      <c r="J767">
        <f t="shared" si="5"/>
        <v>1</v>
      </c>
    </row>
    <row r="768" spans="2:10" x14ac:dyDescent="0.2">
      <c r="B768" s="10">
        <v>45348</v>
      </c>
      <c r="C768" t="str">
        <v>Eugene</v>
      </c>
      <c r="D768" t="str">
        <v>Lagos</v>
      </c>
      <c r="E768" t="str">
        <v>Nigeria</v>
      </c>
      <c r="F768" t="str">
        <v>Africa</v>
      </c>
      <c r="G768" t="str">
        <v>Parfait</v>
      </c>
      <c r="H768">
        <v>15</v>
      </c>
      <c r="I768">
        <v>20</v>
      </c>
      <c r="J768">
        <f t="shared" si="5"/>
        <v>1</v>
      </c>
    </row>
    <row r="769" spans="2:10" x14ac:dyDescent="0.2">
      <c r="B769" s="10">
        <v>45355</v>
      </c>
      <c r="C769" t="str">
        <v>Eugene</v>
      </c>
      <c r="D769" t="str">
        <v>Tokyo</v>
      </c>
      <c r="E769" t="str">
        <v>Japan</v>
      </c>
      <c r="F769" t="str">
        <v>Asia</v>
      </c>
      <c r="G769" t="str">
        <v>Unsweetened Yoghurt</v>
      </c>
      <c r="H769">
        <v>30</v>
      </c>
      <c r="I769">
        <v>15</v>
      </c>
      <c r="J769">
        <f t="shared" si="5"/>
        <v>1</v>
      </c>
    </row>
    <row r="770" spans="2:10" x14ac:dyDescent="0.2">
      <c r="B770" s="10">
        <v>45358</v>
      </c>
      <c r="C770" t="str">
        <v>Felix</v>
      </c>
      <c r="D770" t="str">
        <v>Washington, D.C.</v>
      </c>
      <c r="E770" t="str">
        <v>United States</v>
      </c>
      <c r="F770" t="str">
        <v>North America</v>
      </c>
      <c r="G770" t="str">
        <v>Vanilla Cream</v>
      </c>
      <c r="H770">
        <v>15</v>
      </c>
      <c r="I770">
        <v>11</v>
      </c>
      <c r="J770">
        <f t="shared" si="5"/>
        <v>1</v>
      </c>
    </row>
    <row r="771" spans="2:10" x14ac:dyDescent="0.2">
      <c r="B771" s="10">
        <v>45358</v>
      </c>
      <c r="C771" t="str">
        <v>Alex</v>
      </c>
      <c r="D771" t="str">
        <v>Lagos</v>
      </c>
      <c r="E771" t="str">
        <v>Nigeria</v>
      </c>
      <c r="F771" t="str">
        <v>Africa</v>
      </c>
      <c r="G771" t="str">
        <v>White Choco</v>
      </c>
      <c r="H771">
        <v>15</v>
      </c>
      <c r="I771">
        <v>12</v>
      </c>
      <c r="J771">
        <f t="shared" si="5"/>
        <v>1</v>
      </c>
    </row>
    <row r="772" spans="2:10" x14ac:dyDescent="0.2">
      <c r="B772" s="10">
        <v>45362</v>
      </c>
      <c r="C772" t="str">
        <v>Hannah</v>
      </c>
      <c r="D772" t="str">
        <v>Lagos</v>
      </c>
      <c r="E772" t="str">
        <v>Nigeria</v>
      </c>
      <c r="F772" t="str">
        <v>Africa</v>
      </c>
      <c r="G772" t="str">
        <v>Fresh Juice</v>
      </c>
      <c r="H772">
        <v>25</v>
      </c>
      <c r="I772">
        <v>2</v>
      </c>
      <c r="J772">
        <f t="shared" si="5"/>
        <v>1</v>
      </c>
    </row>
    <row r="773" spans="2:10" x14ac:dyDescent="0.2">
      <c r="B773" s="10">
        <v>45362</v>
      </c>
      <c r="C773" t="str">
        <v>Hannah</v>
      </c>
      <c r="D773" t="str">
        <v>Lagos</v>
      </c>
      <c r="E773" t="str">
        <v>Nigeria</v>
      </c>
      <c r="F773" t="str">
        <v>Africa</v>
      </c>
      <c r="G773" t="str">
        <v>Fresh Juice</v>
      </c>
      <c r="H773">
        <v>5</v>
      </c>
      <c r="I773">
        <v>11</v>
      </c>
      <c r="J773">
        <f t="shared" si="5"/>
        <v>1</v>
      </c>
    </row>
    <row r="774" spans="2:10" x14ac:dyDescent="0.2">
      <c r="B774" s="10">
        <v>45364</v>
      </c>
      <c r="C774" t="str">
        <v>Eugene</v>
      </c>
      <c r="D774" t="str">
        <v>Lagos</v>
      </c>
      <c r="E774" t="str">
        <v>Nigeria</v>
      </c>
      <c r="F774" t="str">
        <v>Africa</v>
      </c>
      <c r="G774" t="str">
        <v>Parfait</v>
      </c>
      <c r="H774">
        <v>30</v>
      </c>
      <c r="I774">
        <v>7</v>
      </c>
      <c r="J774">
        <f t="shared" si="5"/>
        <v>1</v>
      </c>
    </row>
    <row r="775" spans="2:10" x14ac:dyDescent="0.2">
      <c r="B775" s="10">
        <v>45365</v>
      </c>
      <c r="C775" t="str">
        <v>Barbie</v>
      </c>
      <c r="D775" t="str">
        <v>London</v>
      </c>
      <c r="E775" t="str">
        <v>United Kingdom</v>
      </c>
      <c r="F775" t="str">
        <v>Europe</v>
      </c>
      <c r="G775" t="str">
        <v>Pizzas</v>
      </c>
      <c r="H775">
        <v>0</v>
      </c>
      <c r="I775">
        <v>8</v>
      </c>
      <c r="J775">
        <f t="shared" si="5"/>
        <v>1</v>
      </c>
    </row>
    <row r="776" spans="2:10" x14ac:dyDescent="0.2">
      <c r="B776" s="10">
        <v>45368</v>
      </c>
      <c r="C776" t="str">
        <v>Hannah</v>
      </c>
      <c r="D776" t="str">
        <v>Berlin</v>
      </c>
      <c r="E776" t="str">
        <v>Germany</v>
      </c>
      <c r="F776" t="str">
        <v>Europe</v>
      </c>
      <c r="G776" t="str">
        <v>Sosa Drinks</v>
      </c>
      <c r="H776">
        <v>5</v>
      </c>
      <c r="I776">
        <v>18</v>
      </c>
      <c r="J776">
        <f t="shared" si="5"/>
        <v>1</v>
      </c>
    </row>
    <row r="777" spans="2:10" x14ac:dyDescent="0.2">
      <c r="B777" s="10">
        <v>45381</v>
      </c>
      <c r="C777" t="str">
        <v>Felix</v>
      </c>
      <c r="D777" t="str">
        <v>London</v>
      </c>
      <c r="E777" t="str">
        <v>United Kingdom</v>
      </c>
      <c r="F777" t="str">
        <v>Europe</v>
      </c>
      <c r="G777" t="str">
        <v>Unsweetened Yoghurt</v>
      </c>
      <c r="H777">
        <v>20</v>
      </c>
      <c r="I777">
        <v>17</v>
      </c>
      <c r="J777">
        <f t="shared" si="5"/>
        <v>1</v>
      </c>
    </row>
    <row r="778" spans="2:10" x14ac:dyDescent="0.2">
      <c r="B778" s="10">
        <v>45383</v>
      </c>
      <c r="C778" t="str">
        <v>Alex</v>
      </c>
      <c r="D778" t="str">
        <v>Tokyo</v>
      </c>
      <c r="E778" t="str">
        <v>Japan</v>
      </c>
      <c r="F778" t="str">
        <v>Asia</v>
      </c>
      <c r="G778" t="str">
        <v>Pizzas</v>
      </c>
      <c r="H778">
        <v>5</v>
      </c>
      <c r="I778">
        <v>10</v>
      </c>
      <c r="J778">
        <f t="shared" si="5"/>
        <v>1</v>
      </c>
    </row>
    <row r="779" spans="2:10" x14ac:dyDescent="0.2">
      <c r="B779" s="10">
        <v>45385</v>
      </c>
      <c r="C779" t="str">
        <v>Eugene</v>
      </c>
      <c r="D779" t="str">
        <v>Milan</v>
      </c>
      <c r="E779" t="str">
        <v>Italy</v>
      </c>
      <c r="F779" t="str">
        <v>Europe</v>
      </c>
      <c r="G779" t="str">
        <v>Parfait</v>
      </c>
      <c r="H779">
        <v>25</v>
      </c>
      <c r="I779">
        <v>2</v>
      </c>
      <c r="J779">
        <f t="shared" si="5"/>
        <v>1</v>
      </c>
    </row>
    <row r="780" spans="2:10" x14ac:dyDescent="0.2">
      <c r="B780" s="10">
        <v>45390</v>
      </c>
      <c r="C780" t="str">
        <v>Debra</v>
      </c>
      <c r="D780" t="str">
        <v>Lagos</v>
      </c>
      <c r="E780" t="str">
        <v>Nigeria</v>
      </c>
      <c r="F780" t="str">
        <v>Africa</v>
      </c>
      <c r="G780" t="str">
        <v>Banana bread</v>
      </c>
      <c r="H780">
        <v>25</v>
      </c>
      <c r="I780">
        <v>9</v>
      </c>
      <c r="J780">
        <f t="shared" si="5"/>
        <v>1</v>
      </c>
    </row>
    <row r="781" spans="2:10" x14ac:dyDescent="0.2">
      <c r="B781" s="10">
        <v>45401</v>
      </c>
      <c r="C781" t="str">
        <v>Hannah</v>
      </c>
      <c r="D781" t="str">
        <v>Rio de Janeiro</v>
      </c>
      <c r="E781" t="str">
        <v>Brazil</v>
      </c>
      <c r="F781" t="str">
        <v>South America</v>
      </c>
      <c r="G781" t="str">
        <v>Parfait</v>
      </c>
      <c r="H781">
        <v>25</v>
      </c>
      <c r="I781">
        <v>20</v>
      </c>
      <c r="J781">
        <f t="shared" si="5"/>
        <v>1</v>
      </c>
    </row>
    <row r="782" spans="2:10" x14ac:dyDescent="0.2">
      <c r="B782" s="10">
        <v>45402</v>
      </c>
      <c r="C782" t="str">
        <v>Felix</v>
      </c>
      <c r="D782" t="str">
        <v>Atlanta</v>
      </c>
      <c r="E782" t="str">
        <v>United States</v>
      </c>
      <c r="F782" t="str">
        <v>North America</v>
      </c>
      <c r="G782" t="str">
        <v>Banana bread</v>
      </c>
      <c r="H782">
        <v>5</v>
      </c>
      <c r="I782">
        <v>12</v>
      </c>
      <c r="J782">
        <f t="shared" si="5"/>
        <v>1</v>
      </c>
    </row>
    <row r="783" spans="2:10" x14ac:dyDescent="0.2">
      <c r="B783" s="10">
        <v>45404</v>
      </c>
      <c r="C783" t="str">
        <v>Debra</v>
      </c>
      <c r="D783" t="str">
        <v>London</v>
      </c>
      <c r="E783" t="str">
        <v>United Kingdom</v>
      </c>
      <c r="F783" t="str">
        <v>Europe</v>
      </c>
      <c r="G783" t="str">
        <v>Sosa Drinks</v>
      </c>
      <c r="H783">
        <v>25</v>
      </c>
      <c r="I783">
        <v>14</v>
      </c>
      <c r="J783">
        <f t="shared" ref="J783:J788" si="6">SUBTOTAL(3,B389)</f>
        <v>1</v>
      </c>
    </row>
    <row r="784" spans="2:10" x14ac:dyDescent="0.2">
      <c r="B784" s="10">
        <v>45405</v>
      </c>
      <c r="C784" t="str">
        <v>Charlie</v>
      </c>
      <c r="D784" t="str">
        <v>Lagos</v>
      </c>
      <c r="E784" t="str">
        <v>Nigeria</v>
      </c>
      <c r="F784" t="str">
        <v>Africa</v>
      </c>
      <c r="G784" t="str">
        <v>Pizzas</v>
      </c>
      <c r="H784">
        <v>10</v>
      </c>
      <c r="I784">
        <v>2</v>
      </c>
      <c r="J784">
        <f t="shared" si="6"/>
        <v>1</v>
      </c>
    </row>
    <row r="785" spans="2:10" x14ac:dyDescent="0.2">
      <c r="B785" s="10">
        <v>45406</v>
      </c>
      <c r="C785" t="str">
        <v>Barbie</v>
      </c>
      <c r="D785" t="str">
        <v>Washington, D.C.</v>
      </c>
      <c r="E785" t="str">
        <v>United States</v>
      </c>
      <c r="F785" t="str">
        <v>North America</v>
      </c>
      <c r="G785" t="str">
        <v>Unsweetened Yoghurt</v>
      </c>
      <c r="H785">
        <v>20</v>
      </c>
      <c r="I785">
        <v>6</v>
      </c>
      <c r="J785">
        <f t="shared" si="6"/>
        <v>1</v>
      </c>
    </row>
    <row r="786" spans="2:10" x14ac:dyDescent="0.2">
      <c r="B786" s="10">
        <v>45407</v>
      </c>
      <c r="C786" t="str">
        <v>Eugene</v>
      </c>
      <c r="D786" t="str">
        <v>Boston</v>
      </c>
      <c r="E786" t="str">
        <v>United States</v>
      </c>
      <c r="F786" t="str">
        <v>North America</v>
      </c>
      <c r="G786" t="str">
        <v>Banana bread</v>
      </c>
      <c r="H786">
        <v>20</v>
      </c>
      <c r="I786">
        <v>17</v>
      </c>
      <c r="J786">
        <f t="shared" si="6"/>
        <v>1</v>
      </c>
    </row>
    <row r="787" spans="2:10" x14ac:dyDescent="0.2">
      <c r="B787" s="10">
        <v>45407</v>
      </c>
      <c r="C787" t="str">
        <v>Alex</v>
      </c>
      <c r="D787" t="str">
        <v>Milan</v>
      </c>
      <c r="E787" t="str">
        <v>Italy</v>
      </c>
      <c r="F787" t="str">
        <v>Europe</v>
      </c>
      <c r="G787" t="str">
        <v>Fresh Juice</v>
      </c>
      <c r="H787">
        <v>15</v>
      </c>
      <c r="I787">
        <v>20</v>
      </c>
      <c r="J787">
        <f t="shared" si="6"/>
        <v>1</v>
      </c>
    </row>
    <row r="788" spans="2:10" x14ac:dyDescent="0.2">
      <c r="J788">
        <f t="shared" si="6"/>
        <v>1</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8FE3-9271-4A0F-B257-407998ECB4FB}">
  <sheetPr codeName="Sheet11">
    <tabColor theme="9" tint="-0.249977111117893"/>
  </sheetPr>
  <dimension ref="A1:AH32"/>
  <sheetViews>
    <sheetView showGridLines="0" workbookViewId="0">
      <selection activeCell="R4" sqref="R4"/>
    </sheetView>
  </sheetViews>
  <sheetFormatPr baseColWidth="10" defaultColWidth="8.83203125" defaultRowHeight="15" x14ac:dyDescent="0.2"/>
  <cols>
    <col min="2" max="2" width="9.1640625" bestFit="1" customWidth="1"/>
    <col min="3" max="3" width="11" customWidth="1"/>
    <col min="4" max="4" width="11.83203125" bestFit="1" customWidth="1"/>
    <col min="5" max="5" width="13.5" bestFit="1" customWidth="1"/>
    <col min="6" max="6" width="12.5" bestFit="1" customWidth="1"/>
    <col min="7" max="7" width="18.6640625" bestFit="1" customWidth="1"/>
    <col min="8" max="9" width="10" customWidth="1"/>
  </cols>
  <sheetData>
    <row r="1" spans="1:34" ht="32" x14ac:dyDescent="0.4">
      <c r="A1" s="36" t="s">
        <v>173</v>
      </c>
      <c r="B1" s="37"/>
      <c r="C1" s="37"/>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3" spans="1:34" x14ac:dyDescent="0.2">
      <c r="B3" s="53" t="s">
        <v>10</v>
      </c>
      <c r="C3" s="53" t="s">
        <v>55</v>
      </c>
      <c r="D3" s="53" t="s">
        <v>11</v>
      </c>
      <c r="E3" s="53" t="s">
        <v>160</v>
      </c>
      <c r="F3" s="53" t="s">
        <v>58</v>
      </c>
      <c r="G3" s="53" t="s">
        <v>56</v>
      </c>
      <c r="H3" s="53" t="s">
        <v>57</v>
      </c>
      <c r="I3" s="53" t="s">
        <v>12</v>
      </c>
    </row>
    <row r="4" spans="1:34" x14ac:dyDescent="0.2">
      <c r="B4" s="52">
        <v>44200</v>
      </c>
      <c r="C4" s="35" t="s">
        <v>82</v>
      </c>
      <c r="D4" s="35" t="s">
        <v>59</v>
      </c>
      <c r="E4" s="35" t="s">
        <v>30</v>
      </c>
      <c r="F4" s="35" t="s">
        <v>62</v>
      </c>
      <c r="G4" s="35" t="s">
        <v>76</v>
      </c>
      <c r="H4" s="51">
        <v>25</v>
      </c>
      <c r="I4" s="51">
        <v>20</v>
      </c>
    </row>
    <row r="5" spans="1:34" x14ac:dyDescent="0.2">
      <c r="B5" s="52">
        <v>44201</v>
      </c>
      <c r="C5" s="35" t="s">
        <v>83</v>
      </c>
      <c r="D5" s="35" t="s">
        <v>60</v>
      </c>
      <c r="E5" s="35" t="s">
        <v>161</v>
      </c>
      <c r="F5" s="35" t="s">
        <v>63</v>
      </c>
      <c r="G5" s="35" t="s">
        <v>80</v>
      </c>
      <c r="H5" s="51">
        <v>10</v>
      </c>
      <c r="I5" s="51">
        <v>19</v>
      </c>
    </row>
    <row r="6" spans="1:34" x14ac:dyDescent="0.2">
      <c r="B6" s="52">
        <v>44204</v>
      </c>
      <c r="C6" s="35" t="s">
        <v>84</v>
      </c>
      <c r="D6" s="35" t="s">
        <v>13</v>
      </c>
      <c r="E6" s="35" t="s">
        <v>28</v>
      </c>
      <c r="F6" s="35" t="s">
        <v>63</v>
      </c>
      <c r="G6" s="35" t="s">
        <v>75</v>
      </c>
      <c r="H6" s="51">
        <v>30</v>
      </c>
      <c r="I6" s="51">
        <v>12</v>
      </c>
    </row>
    <row r="7" spans="1:34" x14ac:dyDescent="0.2">
      <c r="B7" s="52">
        <v>44210</v>
      </c>
      <c r="C7" s="35" t="s">
        <v>82</v>
      </c>
      <c r="D7" s="35" t="s">
        <v>59</v>
      </c>
      <c r="E7" s="35" t="s">
        <v>30</v>
      </c>
      <c r="F7" s="35" t="s">
        <v>62</v>
      </c>
      <c r="G7" s="35" t="s">
        <v>81</v>
      </c>
      <c r="H7" s="51">
        <v>15</v>
      </c>
      <c r="I7" s="51">
        <v>15</v>
      </c>
    </row>
    <row r="8" spans="1:34" x14ac:dyDescent="0.2">
      <c r="B8" s="52">
        <v>44211</v>
      </c>
      <c r="C8" s="35" t="s">
        <v>85</v>
      </c>
      <c r="D8" s="35" t="s">
        <v>71</v>
      </c>
      <c r="E8" s="35" t="s">
        <v>162</v>
      </c>
      <c r="F8" s="35" t="s">
        <v>67</v>
      </c>
      <c r="G8" s="35" t="s">
        <v>80</v>
      </c>
      <c r="H8" s="51">
        <v>20</v>
      </c>
      <c r="I8" s="51">
        <v>19</v>
      </c>
    </row>
    <row r="9" spans="1:34" x14ac:dyDescent="0.2">
      <c r="B9" s="52">
        <v>44212</v>
      </c>
      <c r="C9" s="35" t="s">
        <v>84</v>
      </c>
      <c r="D9" s="35" t="s">
        <v>13</v>
      </c>
      <c r="E9" s="35" t="s">
        <v>28</v>
      </c>
      <c r="F9" s="35" t="s">
        <v>63</v>
      </c>
      <c r="G9" s="35" t="s">
        <v>81</v>
      </c>
      <c r="H9" s="51">
        <v>15</v>
      </c>
      <c r="I9" s="51">
        <v>10</v>
      </c>
    </row>
    <row r="10" spans="1:34" x14ac:dyDescent="0.2">
      <c r="B10" s="52">
        <v>44215</v>
      </c>
      <c r="C10" s="35" t="s">
        <v>82</v>
      </c>
      <c r="D10" s="35" t="s">
        <v>71</v>
      </c>
      <c r="E10" s="35" t="s">
        <v>162</v>
      </c>
      <c r="F10" s="35" t="s">
        <v>67</v>
      </c>
      <c r="G10" s="35" t="s">
        <v>80</v>
      </c>
      <c r="H10" s="51">
        <v>25</v>
      </c>
      <c r="I10" s="51">
        <v>20</v>
      </c>
    </row>
    <row r="11" spans="1:34" x14ac:dyDescent="0.2">
      <c r="B11" s="52">
        <v>44219</v>
      </c>
      <c r="C11" s="35" t="s">
        <v>86</v>
      </c>
      <c r="D11" s="35" t="s">
        <v>70</v>
      </c>
      <c r="E11" s="35" t="s">
        <v>162</v>
      </c>
      <c r="F11" s="35" t="s">
        <v>67</v>
      </c>
      <c r="G11" s="35" t="s">
        <v>81</v>
      </c>
      <c r="H11" s="51">
        <v>25</v>
      </c>
      <c r="I11" s="51">
        <v>18</v>
      </c>
    </row>
    <row r="12" spans="1:34" x14ac:dyDescent="0.2">
      <c r="B12" s="52">
        <v>44222</v>
      </c>
      <c r="C12" s="35" t="s">
        <v>85</v>
      </c>
      <c r="D12" s="35" t="s">
        <v>13</v>
      </c>
      <c r="E12" s="35" t="s">
        <v>28</v>
      </c>
      <c r="F12" s="35" t="s">
        <v>63</v>
      </c>
      <c r="G12" s="35" t="s">
        <v>77</v>
      </c>
      <c r="H12" s="51">
        <v>0</v>
      </c>
      <c r="I12" s="51">
        <v>13</v>
      </c>
    </row>
    <row r="13" spans="1:34" x14ac:dyDescent="0.2">
      <c r="B13" s="52">
        <v>44223</v>
      </c>
      <c r="C13" s="35" t="s">
        <v>87</v>
      </c>
      <c r="D13" s="35" t="s">
        <v>15</v>
      </c>
      <c r="E13" s="35" t="s">
        <v>161</v>
      </c>
      <c r="F13" s="35" t="s">
        <v>63</v>
      </c>
      <c r="G13" s="35" t="s">
        <v>78</v>
      </c>
      <c r="H13" s="51">
        <v>10</v>
      </c>
      <c r="I13" s="51">
        <v>18</v>
      </c>
    </row>
    <row r="14" spans="1:34" x14ac:dyDescent="0.2">
      <c r="B14" s="52">
        <v>44226</v>
      </c>
      <c r="C14" s="35" t="s">
        <v>85</v>
      </c>
      <c r="D14" s="35" t="s">
        <v>64</v>
      </c>
      <c r="E14" s="35" t="s">
        <v>164</v>
      </c>
      <c r="F14" s="35" t="s">
        <v>65</v>
      </c>
      <c r="G14" s="35" t="s">
        <v>79</v>
      </c>
      <c r="H14" s="51">
        <v>5</v>
      </c>
      <c r="I14" s="51">
        <v>12</v>
      </c>
    </row>
    <row r="15" spans="1:34" x14ac:dyDescent="0.2">
      <c r="B15" s="52">
        <v>44226</v>
      </c>
      <c r="C15" s="35" t="s">
        <v>88</v>
      </c>
      <c r="D15" s="35" t="s">
        <v>43</v>
      </c>
      <c r="E15" s="35" t="s">
        <v>163</v>
      </c>
      <c r="F15" s="35" t="s">
        <v>63</v>
      </c>
      <c r="G15" s="35" t="s">
        <v>77</v>
      </c>
      <c r="H15" s="51">
        <v>20</v>
      </c>
      <c r="I15" s="51">
        <v>18</v>
      </c>
    </row>
    <row r="16" spans="1:34" x14ac:dyDescent="0.2">
      <c r="B16" s="52">
        <v>44230</v>
      </c>
      <c r="C16" s="35" t="s">
        <v>88</v>
      </c>
      <c r="D16" s="35" t="s">
        <v>13</v>
      </c>
      <c r="E16" s="35" t="s">
        <v>28</v>
      </c>
      <c r="F16" s="35" t="s">
        <v>63</v>
      </c>
      <c r="G16" s="35" t="s">
        <v>77</v>
      </c>
      <c r="H16" s="51">
        <v>5</v>
      </c>
      <c r="I16" s="51">
        <v>15</v>
      </c>
    </row>
    <row r="17" spans="2:10" x14ac:dyDescent="0.2">
      <c r="B17" s="52">
        <v>44230</v>
      </c>
      <c r="C17" s="35" t="s">
        <v>86</v>
      </c>
      <c r="D17" s="35" t="s">
        <v>71</v>
      </c>
      <c r="E17" s="35" t="s">
        <v>162</v>
      </c>
      <c r="F17" s="35" t="s">
        <v>67</v>
      </c>
      <c r="G17" s="35" t="s">
        <v>75</v>
      </c>
      <c r="H17" s="51">
        <v>10</v>
      </c>
      <c r="I17" s="51">
        <v>14</v>
      </c>
    </row>
    <row r="19" spans="2:10" x14ac:dyDescent="0.2">
      <c r="B19" s="10" cm="1">
        <f t="array" ref="B19:I32">hiddenTable[]</f>
        <v>44200</v>
      </c>
      <c r="C19" t="str">
        <v>Hannah</v>
      </c>
      <c r="D19" t="str">
        <v>Tokyo</v>
      </c>
      <c r="E19" t="str">
        <v>Japan</v>
      </c>
      <c r="F19" t="str">
        <v>Asia</v>
      </c>
      <c r="G19" t="str">
        <v>Sosa Drinks</v>
      </c>
      <c r="H19">
        <v>25</v>
      </c>
      <c r="I19">
        <v>20</v>
      </c>
      <c r="J19">
        <f>SUBTOTAL(3,B4)</f>
        <v>1</v>
      </c>
    </row>
    <row r="20" spans="2:10" x14ac:dyDescent="0.2">
      <c r="B20" s="10">
        <v>44201</v>
      </c>
      <c r="C20" t="str">
        <v>Eugene</v>
      </c>
      <c r="D20" t="str">
        <v>Milan</v>
      </c>
      <c r="E20" t="str">
        <v>Italy</v>
      </c>
      <c r="F20" t="str">
        <v>Europe</v>
      </c>
      <c r="G20" t="str">
        <v>Pizzas</v>
      </c>
      <c r="H20">
        <v>10</v>
      </c>
      <c r="I20">
        <v>19</v>
      </c>
      <c r="J20">
        <f t="shared" ref="J20:J32" si="0">SUBTOTAL(3,B5)</f>
        <v>1</v>
      </c>
    </row>
    <row r="21" spans="2:10" x14ac:dyDescent="0.2">
      <c r="B21" s="10">
        <v>44204</v>
      </c>
      <c r="C21" t="str">
        <v>Barbie</v>
      </c>
      <c r="D21" t="str">
        <v>London</v>
      </c>
      <c r="E21" t="str">
        <v>United Kingdom</v>
      </c>
      <c r="F21" t="str">
        <v>Europe</v>
      </c>
      <c r="G21" t="str">
        <v>Unsweetened Yoghurt</v>
      </c>
      <c r="H21">
        <v>30</v>
      </c>
      <c r="I21">
        <v>12</v>
      </c>
      <c r="J21">
        <f t="shared" si="0"/>
        <v>1</v>
      </c>
    </row>
    <row r="22" spans="2:10" x14ac:dyDescent="0.2">
      <c r="B22" s="10">
        <v>44210</v>
      </c>
      <c r="C22" t="str">
        <v>Hannah</v>
      </c>
      <c r="D22" t="str">
        <v>Tokyo</v>
      </c>
      <c r="E22" t="str">
        <v>Japan</v>
      </c>
      <c r="F22" t="str">
        <v>Asia</v>
      </c>
      <c r="G22" t="str">
        <v>Fresh Juice</v>
      </c>
      <c r="H22">
        <v>15</v>
      </c>
      <c r="I22">
        <v>15</v>
      </c>
      <c r="J22">
        <f t="shared" si="0"/>
        <v>1</v>
      </c>
    </row>
    <row r="23" spans="2:10" x14ac:dyDescent="0.2">
      <c r="B23" s="10">
        <v>44211</v>
      </c>
      <c r="C23" t="str">
        <v>Felix</v>
      </c>
      <c r="D23" t="str">
        <v>Houston</v>
      </c>
      <c r="E23" t="str">
        <v>United States</v>
      </c>
      <c r="F23" t="str">
        <v>North America</v>
      </c>
      <c r="G23" t="str">
        <v>Pizzas</v>
      </c>
      <c r="H23">
        <v>20</v>
      </c>
      <c r="I23">
        <v>19</v>
      </c>
      <c r="J23">
        <f t="shared" si="0"/>
        <v>1</v>
      </c>
    </row>
    <row r="24" spans="2:10" x14ac:dyDescent="0.2">
      <c r="B24" s="10">
        <v>44212</v>
      </c>
      <c r="C24" t="str">
        <v>Barbie</v>
      </c>
      <c r="D24" t="str">
        <v>London</v>
      </c>
      <c r="E24" t="str">
        <v>United Kingdom</v>
      </c>
      <c r="F24" t="str">
        <v>Europe</v>
      </c>
      <c r="G24" t="str">
        <v>Fresh Juice</v>
      </c>
      <c r="H24">
        <v>15</v>
      </c>
      <c r="I24">
        <v>10</v>
      </c>
      <c r="J24">
        <f t="shared" si="0"/>
        <v>1</v>
      </c>
    </row>
    <row r="25" spans="2:10" x14ac:dyDescent="0.2">
      <c r="B25" s="10">
        <v>44215</v>
      </c>
      <c r="C25" t="str">
        <v>Hannah</v>
      </c>
      <c r="D25" t="str">
        <v>Houston</v>
      </c>
      <c r="E25" t="str">
        <v>United States</v>
      </c>
      <c r="F25" t="str">
        <v>North America</v>
      </c>
      <c r="G25" t="str">
        <v>Pizzas</v>
      </c>
      <c r="H25">
        <v>25</v>
      </c>
      <c r="I25">
        <v>20</v>
      </c>
      <c r="J25">
        <f t="shared" si="0"/>
        <v>1</v>
      </c>
    </row>
    <row r="26" spans="2:10" x14ac:dyDescent="0.2">
      <c r="B26" s="10">
        <v>44219</v>
      </c>
      <c r="C26" t="str">
        <v>Godwin</v>
      </c>
      <c r="D26" t="str">
        <v>Atlanta</v>
      </c>
      <c r="E26" t="str">
        <v>United States</v>
      </c>
      <c r="F26" t="str">
        <v>North America</v>
      </c>
      <c r="G26" t="str">
        <v>Fresh Juice</v>
      </c>
      <c r="H26">
        <v>25</v>
      </c>
      <c r="I26">
        <v>18</v>
      </c>
      <c r="J26">
        <f t="shared" si="0"/>
        <v>1</v>
      </c>
    </row>
    <row r="27" spans="2:10" x14ac:dyDescent="0.2">
      <c r="B27" s="10">
        <v>44222</v>
      </c>
      <c r="C27" t="str">
        <v>Felix</v>
      </c>
      <c r="D27" t="str">
        <v>London</v>
      </c>
      <c r="E27" t="str">
        <v>United Kingdom</v>
      </c>
      <c r="F27" t="str">
        <v>Europe</v>
      </c>
      <c r="G27" t="str">
        <v>Fruit Cake</v>
      </c>
      <c r="H27">
        <v>0</v>
      </c>
      <c r="I27">
        <v>13</v>
      </c>
      <c r="J27">
        <f t="shared" si="0"/>
        <v>1</v>
      </c>
    </row>
    <row r="28" spans="2:10" x14ac:dyDescent="0.2">
      <c r="B28" s="10">
        <v>44223</v>
      </c>
      <c r="C28" t="str">
        <v>Debra</v>
      </c>
      <c r="D28" t="str">
        <v>Rome</v>
      </c>
      <c r="E28" t="str">
        <v>Italy</v>
      </c>
      <c r="F28" t="str">
        <v>Europe</v>
      </c>
      <c r="G28" t="str">
        <v>Banana bread</v>
      </c>
      <c r="H28">
        <v>10</v>
      </c>
      <c r="I28">
        <v>18</v>
      </c>
      <c r="J28">
        <f t="shared" si="0"/>
        <v>1</v>
      </c>
    </row>
    <row r="29" spans="2:10" x14ac:dyDescent="0.2">
      <c r="B29" s="10">
        <v>44226</v>
      </c>
      <c r="C29" t="str">
        <v>Felix</v>
      </c>
      <c r="D29" t="str">
        <v>Rio de Janeiro</v>
      </c>
      <c r="E29" t="str">
        <v>Brazil</v>
      </c>
      <c r="F29" t="str">
        <v>South America</v>
      </c>
      <c r="G29" t="str">
        <v>Milk Shake</v>
      </c>
      <c r="H29">
        <v>5</v>
      </c>
      <c r="I29">
        <v>12</v>
      </c>
      <c r="J29">
        <f t="shared" si="0"/>
        <v>1</v>
      </c>
    </row>
    <row r="30" spans="2:10" x14ac:dyDescent="0.2">
      <c r="B30" s="10">
        <v>44226</v>
      </c>
      <c r="C30" t="str">
        <v>Charlie</v>
      </c>
      <c r="D30" t="str">
        <v>Berlin</v>
      </c>
      <c r="E30" t="str">
        <v>Germany</v>
      </c>
      <c r="F30" t="str">
        <v>Europe</v>
      </c>
      <c r="G30" t="str">
        <v>Fruit Cake</v>
      </c>
      <c r="H30">
        <v>20</v>
      </c>
      <c r="I30">
        <v>18</v>
      </c>
      <c r="J30">
        <f t="shared" si="0"/>
        <v>1</v>
      </c>
    </row>
    <row r="31" spans="2:10" x14ac:dyDescent="0.2">
      <c r="B31" s="10">
        <v>44230</v>
      </c>
      <c r="C31" t="str">
        <v>Charlie</v>
      </c>
      <c r="D31" t="str">
        <v>London</v>
      </c>
      <c r="E31" t="str">
        <v>United Kingdom</v>
      </c>
      <c r="F31" t="str">
        <v>Europe</v>
      </c>
      <c r="G31" t="str">
        <v>Fruit Cake</v>
      </c>
      <c r="H31">
        <v>5</v>
      </c>
      <c r="I31">
        <v>15</v>
      </c>
      <c r="J31">
        <f t="shared" si="0"/>
        <v>1</v>
      </c>
    </row>
    <row r="32" spans="2:10" x14ac:dyDescent="0.2">
      <c r="B32" s="10">
        <v>44230</v>
      </c>
      <c r="C32" t="str">
        <v>Godwin</v>
      </c>
      <c r="D32" t="str">
        <v>Houston</v>
      </c>
      <c r="E32" t="str">
        <v>United States</v>
      </c>
      <c r="F32" t="str">
        <v>North America</v>
      </c>
      <c r="G32" t="str">
        <v>Unsweetened Yoghurt</v>
      </c>
      <c r="H32">
        <v>10</v>
      </c>
      <c r="I32">
        <v>14</v>
      </c>
      <c r="J32">
        <f t="shared" si="0"/>
        <v>1</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Outline</vt:lpstr>
      <vt:lpstr>Introduction</vt:lpstr>
      <vt:lpstr>Groupby</vt:lpstr>
      <vt:lpstr>Pivotby</vt:lpstr>
      <vt:lpstr>Groupby_optarg</vt:lpstr>
      <vt:lpstr>GroupBY-OptArg2</vt:lpstr>
      <vt:lpstr>GroupBY-CondFormat</vt:lpstr>
      <vt:lpstr>GroupBy-Image_Geo</vt:lpstr>
      <vt:lpstr>Groupby-YEAR</vt:lpstr>
      <vt:lpstr>Excel-Challenge</vt:lpstr>
      <vt:lpstr>Summarize_textValues</vt:lpstr>
      <vt:lpstr>ArrayToText</vt:lpstr>
      <vt:lpstr>MimicPVTDates</vt:lpstr>
      <vt:lpstr>Checkboxes</vt:lpstr>
      <vt:lpstr>DrillDown</vt:lpstr>
      <vt:lpstr>FilterDemo</vt:lpstr>
      <vt:lpstr>Filters</vt:lpstr>
      <vt:lpstr>Dynamic Dashboard</vt:lpstr>
      <vt:lpstr>Filters-Slicers</vt:lpstr>
      <vt:lpstr>Source</vt:lpstr>
      <vt:lpstr>HiddenRows</vt:lpstr>
      <vt:lpstr>DrillDown!DataHeaders</vt:lpstr>
      <vt:lpstr>'Dynamic Dashboard'!DataHeaders</vt:lpstr>
      <vt:lpstr>FilterDemo!DataHeaders</vt:lpstr>
      <vt:lpstr>Filters!DataHeaders</vt:lpstr>
      <vt:lpstr>Groupby_optarg!DataHeaders</vt:lpstr>
      <vt:lpstr>'GroupBY-OptArg2'!DataHeaders</vt:lpstr>
      <vt:lpstr>'Groupby-YEAR'!DataHeaders</vt:lpstr>
      <vt:lpstr>MimicPVTDates!DataHeaders</vt:lpstr>
      <vt:lpstr>Source!DataHeaders</vt:lpstr>
      <vt:lpstr>DataHeaders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Momoh</dc:creator>
  <cp:lastModifiedBy>Momoh, Victor</cp:lastModifiedBy>
  <dcterms:created xsi:type="dcterms:W3CDTF">2024-05-02T20:34:48Z</dcterms:created>
  <dcterms:modified xsi:type="dcterms:W3CDTF">2025-05-15T22:30:20Z</dcterms:modified>
</cp:coreProperties>
</file>