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london-excel-meetup/"/>
    </mc:Choice>
  </mc:AlternateContent>
  <xr:revisionPtr revIDLastSave="0" documentId="8_{0B3DB5AB-619B-4D96-9963-B965D8C706D3}" xr6:coauthVersionLast="45" xr6:coauthVersionMax="45" xr10:uidLastSave="{00000000-0000-0000-0000-000000000000}"/>
  <bookViews>
    <workbookView xWindow="-120" yWindow="-120" windowWidth="29040" windowHeight="15840" tabRatio="897" xr2:uid="{10E8BDB6-994C-42DA-923A-B60A46905035}"/>
  </bookViews>
  <sheets>
    <sheet name="Welcome Page!" sheetId="21" r:id="rId1"/>
    <sheet name="Import From PDF" sheetId="13" r:id="rId2"/>
    <sheet name="Create PT Report From PBI" sheetId="19" r:id="rId3"/>
    <sheet name="Filter Multiple Criteria" sheetId="1" r:id="rId4"/>
    <sheet name="Filter Specific Columns" sheetId="7" r:id="rId5"/>
    <sheet name="SUMIFS with XLOOKUP" sheetId="8" r:id="rId6"/>
    <sheet name="STOCKHISTORY" sheetId="11" r:id="rId7"/>
    <sheet name="Stock Images" sheetId="18" r:id="rId8"/>
    <sheet name="Data Types" sheetId="12" r:id="rId9"/>
    <sheet name="Visio &amp; People Graph" sheetId="14" r:id="rId10"/>
    <sheet name="PT Ticks &amp; Tricks" sheetId="15" r:id="rId11"/>
    <sheet name="Ideas" sheetId="17" r:id="rId12"/>
    <sheet name="SUMPRODUCT with XLOOKUP" sheetId="10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 a="1"/>
  <c r="K5" i="10" s="1"/>
  <c r="J6" i="10" l="1" a="1"/>
  <c r="J6" i="10" s="1"/>
  <c r="J5" i="10"/>
  <c r="L2" i="7" a="1"/>
  <c r="L2" i="7" s="1"/>
  <c r="L1" i="7"/>
  <c r="L1" i="7" a="1"/>
  <c r="J4" i="1" a="1"/>
  <c r="J4" i="1" s="1"/>
  <c r="J2" i="1"/>
  <c r="J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<sst xmlns="http://schemas.openxmlformats.org/spreadsheetml/2006/main" count="1033" uniqueCount="89">
  <si>
    <t>Order Date</t>
  </si>
  <si>
    <t>State</t>
  </si>
  <si>
    <t>Customer Type</t>
  </si>
  <si>
    <t>Adrian Shami</t>
  </si>
  <si>
    <t>Home Office</t>
  </si>
  <si>
    <t>Alejandro Savely</t>
  </si>
  <si>
    <t>Andy Gerbode</t>
  </si>
  <si>
    <t>Small Business</t>
  </si>
  <si>
    <t>Ann Steele</t>
  </si>
  <si>
    <t>Corporate</t>
  </si>
  <si>
    <t>Ben Peterman</t>
  </si>
  <si>
    <t>Carol Darley</t>
  </si>
  <si>
    <t>Chad Sievert</t>
  </si>
  <si>
    <t>Charles Crestani</t>
  </si>
  <si>
    <t>Chloris Kastensmidt</t>
  </si>
  <si>
    <t>Chris Selesnick</t>
  </si>
  <si>
    <t>Chuck Clark</t>
  </si>
  <si>
    <t>Consumer</t>
  </si>
  <si>
    <t>Darren Powers</t>
  </si>
  <si>
    <t>Dave Kipp</t>
  </si>
  <si>
    <t>Doug Jacobs</t>
  </si>
  <si>
    <t>Elpida Rittenbach</t>
  </si>
  <si>
    <t>Emily Grady</t>
  </si>
  <si>
    <t>Gene Hale</t>
  </si>
  <si>
    <t>Harold Pawlan</t>
  </si>
  <si>
    <t>Helen Andreada</t>
  </si>
  <si>
    <t>Jay Fein</t>
  </si>
  <si>
    <t>Jay Kimmel</t>
  </si>
  <si>
    <t>Jeremy Lonsdale</t>
  </si>
  <si>
    <t>Jeremy Pistek</t>
  </si>
  <si>
    <t>Jessica Myrick</t>
  </si>
  <si>
    <t>Jonathan Doherty</t>
  </si>
  <si>
    <t>Karl Braun</t>
  </si>
  <si>
    <t>Kelly Collister</t>
  </si>
  <si>
    <t>Lena Creighton</t>
  </si>
  <si>
    <t>Lena Hernandez</t>
  </si>
  <si>
    <t>Logan Currie</t>
  </si>
  <si>
    <t>Mark Packer</t>
  </si>
  <si>
    <t>Matt Abelman</t>
  </si>
  <si>
    <t>Maureen Gastineau</t>
  </si>
  <si>
    <t>Maya Herman</t>
  </si>
  <si>
    <t>Meg O'Connel</t>
  </si>
  <si>
    <t>Michael Kennedy</t>
  </si>
  <si>
    <t>Units</t>
  </si>
  <si>
    <t>Price</t>
  </si>
  <si>
    <t>Total</t>
  </si>
  <si>
    <t>Avocado</t>
  </si>
  <si>
    <t>Blackberries</t>
  </si>
  <si>
    <t>Grapes</t>
  </si>
  <si>
    <t>Strawberries</t>
  </si>
  <si>
    <t>Apple</t>
  </si>
  <si>
    <t>Apricots</t>
  </si>
  <si>
    <t>Breadfruit</t>
  </si>
  <si>
    <t>Carambola</t>
  </si>
  <si>
    <t>Cherries</t>
  </si>
  <si>
    <t>Raspberries</t>
  </si>
  <si>
    <t>Tamarind</t>
  </si>
  <si>
    <t>Watermelon</t>
  </si>
  <si>
    <t>Tangerine</t>
  </si>
  <si>
    <t>Quince</t>
  </si>
  <si>
    <t>Pineapple</t>
  </si>
  <si>
    <t>Banana</t>
  </si>
  <si>
    <t>Peaches</t>
  </si>
  <si>
    <t>Olives</t>
  </si>
  <si>
    <t>Mulberies</t>
  </si>
  <si>
    <t>Mango</t>
  </si>
  <si>
    <t>Lemon</t>
  </si>
  <si>
    <t>Jackfruit</t>
  </si>
  <si>
    <t>Guava</t>
  </si>
  <si>
    <t>Items</t>
  </si>
  <si>
    <t>Sales Manager</t>
  </si>
  <si>
    <t>Lagos</t>
  </si>
  <si>
    <t>New York</t>
  </si>
  <si>
    <t>Paris</t>
  </si>
  <si>
    <t>London</t>
  </si>
  <si>
    <t>Berlin</t>
  </si>
  <si>
    <t>Date</t>
  </si>
  <si>
    <t>Sales Report</t>
  </si>
  <si>
    <t>Yvonne Matthew</t>
  </si>
  <si>
    <t>Connor Rulibeth</t>
  </si>
  <si>
    <t>Phoebe Harding</t>
  </si>
  <si>
    <t>Nicholas Dean</t>
  </si>
  <si>
    <t>MSFT</t>
  </si>
  <si>
    <t>GBPUSD</t>
  </si>
  <si>
    <t>Heading 1</t>
  </si>
  <si>
    <t>Heading 2</t>
  </si>
  <si>
    <t>Abiola David</t>
  </si>
  <si>
    <t>Excel Jet Consult</t>
  </si>
  <si>
    <t>www.exceljetconsult.com.ng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</si>
</sst>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rgb="FF00B0F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14" fontId="0" fillId="0" borderId="0" xfId="0" applyNumberFormat="1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3" fillId="0" borderId="4" xfId="0" applyFont="1" applyBorder="1" applyAlignment="1">
      <alignment horizontal="centerContinuous"/>
    </xf>
    <xf numFmtId="3" fontId="0" fillId="0" borderId="0" xfId="0" applyNumberFormat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0" fontId="4" fillId="0" borderId="0" xfId="0" applyFont="1"/>
    <xf numFmtId="0" fontId="6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7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5">
    <dxf>
      <numFmt numFmtId="164" formatCode="&quot;$&quot;#,##0_);[Red]\(&quot;$&quot;#,##0\)"/>
    </dxf>
    <dxf>
      <numFmt numFmtId="164" formatCode="&quot;$&quot;#,##0_);[Red]\(&quot;$&quot;#,##0\)"/>
    </dxf>
    <dxf>
      <numFmt numFmtId="0" formatCode="General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numFmt numFmtId="164" formatCode="&quot;$&quot;#,##0_);[Red]\(&quot;$&quot;#,##0\)"/>
    </dxf>
    <dxf>
      <numFmt numFmtId="164" formatCode="&quot;$&quot;#,##0_);[Red]\(&quot;$&quot;#,##0\)"/>
    </dxf>
    <dxf>
      <numFmt numFmtId="0" formatCode="General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numFmt numFmtId="164" formatCode="&quot;$&quot;#,##0_);[Red]\(&quot;$&quot;#,##0\)"/>
    </dxf>
    <dxf>
      <numFmt numFmtId="164" formatCode="&quot;$&quot;#,##0_);[Red]\(&quot;$&quot;#,##0\)"/>
    </dxf>
    <dxf>
      <numFmt numFmtId="0" formatCode="General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numFmt numFmtId="164" formatCode="&quot;$&quot;#,##0_);[Red]\(&quot;$&quot;#,##0\)"/>
    </dxf>
    <dxf>
      <numFmt numFmtId="164" formatCode="&quot;$&quot;#,##0_);[Red]\(&quot;$&quot;#,##0\)"/>
    </dxf>
    <dxf>
      <numFmt numFmtId="0" formatCode="General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numFmt numFmtId="164" formatCode="&quot;$&quot;#,##0_);[Red]\(&quot;$&quot;#,##0\)"/>
    </dxf>
    <dxf>
      <numFmt numFmtId="164" formatCode="&quot;$&quot;#,##0_);[Red]\(&quot;$&quot;#,##0\)"/>
    </dxf>
    <dxf>
      <numFmt numFmtId="0" formatCode="General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3</xdr:col>
      <xdr:colOff>324117</xdr:colOff>
      <xdr:row>3</xdr:row>
      <xdr:rowOff>142949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504FD-F37D-410E-9CBC-D194A3380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80975"/>
          <a:ext cx="1914792" cy="533474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2</xdr:row>
      <xdr:rowOff>19050</xdr:rowOff>
    </xdr:from>
    <xdr:to>
      <xdr:col>16</xdr:col>
      <xdr:colOff>171450</xdr:colOff>
      <xdr:row>8</xdr:row>
      <xdr:rowOff>0</xdr:rowOff>
    </xdr:to>
    <xdr:sp macro="" textlink="">
      <xdr:nvSpPr>
        <xdr:cNvPr id="3" name="Scroll: Horizontal 2">
          <a:extLst>
            <a:ext uri="{FF2B5EF4-FFF2-40B4-BE49-F238E27FC236}">
              <a16:creationId xmlns:a16="http://schemas.microsoft.com/office/drawing/2014/main" id="{187EB9E7-C0B7-4A9B-A63E-6744F3A4CE60}"/>
            </a:ext>
          </a:extLst>
        </xdr:cNvPr>
        <xdr:cNvSpPr/>
      </xdr:nvSpPr>
      <xdr:spPr>
        <a:xfrm>
          <a:off x="3276600" y="400050"/>
          <a:ext cx="6648450" cy="1485900"/>
        </a:xfrm>
        <a:prstGeom prst="horizontalScroll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/>
            <a:t>Mordern</a:t>
          </a:r>
          <a:r>
            <a:rPr lang="en-US" sz="2400" b="1" baseline="0"/>
            <a:t> Excel Features + PivotTables Tips &amp; Tricks</a:t>
          </a:r>
          <a:endParaRPr lang="en-US" sz="2400" b="1"/>
        </a:p>
      </xdr:txBody>
    </xdr:sp>
    <xdr:clientData/>
  </xdr:twoCellAnchor>
  <xdr:twoCellAnchor editAs="oneCell">
    <xdr:from>
      <xdr:col>18</xdr:col>
      <xdr:colOff>323850</xdr:colOff>
      <xdr:row>1</xdr:row>
      <xdr:rowOff>6315</xdr:rowOff>
    </xdr:from>
    <xdr:to>
      <xdr:col>20</xdr:col>
      <xdr:colOff>38100</xdr:colOff>
      <xdr:row>3</xdr:row>
      <xdr:rowOff>123824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9CF7A9-96E9-4EBB-9AC0-DED83C39E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6650" y="196815"/>
          <a:ext cx="933450" cy="4985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CFFC7-D415-426E-9E40-E2CCF821074B}" name="Sales_Data" displayName="Sales_Data" ref="A1:H50" totalsRowShown="0" headerRowDxfId="24">
  <autoFilter ref="A1:H50" xr:uid="{732E4110-E4FD-4A1D-A987-765C1F8B127E}"/>
  <tableColumns count="8">
    <tableColumn id="2" xr3:uid="{DD2967C2-48CE-413D-A8DC-2BCFD246D33A}" name="Date" dataDxfId="23"/>
    <tableColumn id="3" xr3:uid="{987C3F93-0E88-4909-8C81-D97A9ED1F151}" name="Sales Manager"/>
    <tableColumn id="6" xr3:uid="{6BE62703-283F-4489-9976-283BD9C986CB}" name="State"/>
    <tableColumn id="7" xr3:uid="{4A3BBF2F-E716-4F4A-BA9E-FC983D06C86E}" name="Customer Type"/>
    <tableColumn id="13" xr3:uid="{374FE24E-1AF8-4C96-A506-9F4054847EAE}" name="Items"/>
    <tableColumn id="10" xr3:uid="{1F36F1D0-18DC-4AEE-848C-88A4C42A396A}" name="Units" dataDxfId="22"/>
    <tableColumn id="11" xr3:uid="{0BBDF1AC-0EA7-4DBC-847F-10B800B7B1BC}" name="Price" dataDxfId="21"/>
    <tableColumn id="12" xr3:uid="{D0A194A5-54F0-4128-BD8E-FD25031E38C0}" name="Total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074087-A2AF-4DE4-8816-067A8739E3BF}" name="FSC" displayName="FSC" ref="A1:H50" totalsRowShown="0" headerRowDxfId="19">
  <autoFilter ref="A1:H50" xr:uid="{732E4110-E4FD-4A1D-A987-765C1F8B127E}"/>
  <tableColumns count="8">
    <tableColumn id="2" xr3:uid="{36D38ECE-720B-4A3E-B129-43F8052C1EFF}" name="Order Date" dataDxfId="18"/>
    <tableColumn id="3" xr3:uid="{231F7015-181A-4575-A7B5-8769727358C2}" name="Sales Manager"/>
    <tableColumn id="6" xr3:uid="{5CFDC6EE-0EA4-47B4-8CD6-5479733AA955}" name="State"/>
    <tableColumn id="7" xr3:uid="{2CB3F826-1424-4D4E-AA0B-E8EAED67BBD2}" name="Customer Type"/>
    <tableColumn id="13" xr3:uid="{4B774377-5F46-47B4-9C32-7074890B0861}" name="Items"/>
    <tableColumn id="10" xr3:uid="{B4F2F216-46A4-42AB-A34D-7BC8A82B7A77}" name="Units" dataDxfId="17"/>
    <tableColumn id="11" xr3:uid="{FBCE3F7D-E5A8-40E3-9497-139F49301421}" name="Price" dataDxfId="16"/>
    <tableColumn id="12" xr3:uid="{C4FB5971-0EAE-49BF-AB1E-4F6E62D21768}" name="Total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F3891B-48C1-46B2-9565-B2EB64689216}" name="Cross_Tab" displayName="Cross_Tab" ref="A1:H50" totalsRowShown="0" headerRowDxfId="14">
  <autoFilter ref="A1:H50" xr:uid="{732E4110-E4FD-4A1D-A987-765C1F8B127E}"/>
  <tableColumns count="8">
    <tableColumn id="2" xr3:uid="{B95651EB-7F53-4F8C-BB51-D232975B84E5}" name="Order Date" dataDxfId="13"/>
    <tableColumn id="3" xr3:uid="{2269D29E-2A29-40F8-B029-34B66F9C0C27}" name="Sales Manager"/>
    <tableColumn id="6" xr3:uid="{46D68651-C5A1-4668-ACC9-CF989296A7C7}" name="State"/>
    <tableColumn id="7" xr3:uid="{435CE1FE-FDB5-420E-B7C5-3CE1524069B3}" name="Customer Type"/>
    <tableColumn id="13" xr3:uid="{1A0F0B51-4891-41EE-87A0-51841CBFC625}" name="Items"/>
    <tableColumn id="10" xr3:uid="{BB3CFBA3-307F-4CC6-8529-A76A6280AD78}" name="Units" dataDxfId="12"/>
    <tableColumn id="11" xr3:uid="{58667F8F-3738-423B-84AA-711C7281237A}" name="Price" dataDxfId="11"/>
    <tableColumn id="12" xr3:uid="{34E5C513-CC98-4CF5-96A9-8636E4AF71D8}" name="Total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02F069-425F-4C7E-8951-DA0695A24E45}" name="Ideas" displayName="Ideas" ref="A1:H50" totalsRowShown="0" headerRowDxfId="9">
  <autoFilter ref="A1:H50" xr:uid="{732E4110-E4FD-4A1D-A987-765C1F8B127E}"/>
  <tableColumns count="8">
    <tableColumn id="2" xr3:uid="{DA491489-2A66-4B9C-BEC1-EC60C251EE97}" name="Order Date" dataDxfId="8"/>
    <tableColumn id="3" xr3:uid="{5299520E-F4FC-4CD7-A507-E74ACF705D84}" name="Sales Manager"/>
    <tableColumn id="6" xr3:uid="{C7A356E0-4D76-49D6-BA14-9C4D07ADE40F}" name="State"/>
    <tableColumn id="7" xr3:uid="{125E9EEB-EECD-4F9C-B857-D8534F8B981E}" name="Customer Type"/>
    <tableColumn id="13" xr3:uid="{3C65FEE7-3DCB-48D5-8922-4AB0FB02C655}" name="Items"/>
    <tableColumn id="10" xr3:uid="{FDEE9F8D-7E13-42F2-BB8D-337A8EC92832}" name="Units" dataDxfId="7"/>
    <tableColumn id="11" xr3:uid="{35D040A9-D41B-4D31-8C5C-678135EB2277}" name="Price" dataDxfId="6"/>
    <tableColumn id="12" xr3:uid="{940F5FB3-46CD-4B35-BE44-CD0B1337500B}" name="Total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C1EBBC5-0120-422C-90E5-B442F622E6A1}" name="Cross_Tab_Sumproduct" displayName="Cross_Tab_Sumproduct" ref="A1:H50" totalsRowShown="0" headerRowDxfId="4">
  <autoFilter ref="A1:H50" xr:uid="{732E4110-E4FD-4A1D-A987-765C1F8B127E}"/>
  <tableColumns count="8">
    <tableColumn id="2" xr3:uid="{946931E0-A573-4DDF-92A8-9D07223DB61D}" name="Order Date" dataDxfId="3"/>
    <tableColumn id="3" xr3:uid="{FA9AA8F3-A3DE-4F38-892B-B3EA7A9C9138}" name="Sales Manager"/>
    <tableColumn id="6" xr3:uid="{EA6FB690-D880-47BE-A0F9-D0E0C2110E24}" name="State"/>
    <tableColumn id="7" xr3:uid="{0887E153-B158-4382-B313-EB84A1A4DC0F}" name="Customer Type"/>
    <tableColumn id="13" xr3:uid="{D1E7EB3D-0D24-425C-8C53-3C4E7B612FA0}" name="Items"/>
    <tableColumn id="10" xr3:uid="{6FE9D7C5-4C8B-4700-AB7A-D4C0FC3D0DBC}" name="Units" dataDxfId="2"/>
    <tableColumn id="11" xr3:uid="{7930F0CE-07AE-47C4-9621-DC6C07CC1F95}" name="Price" dataDxfId="1"/>
    <tableColumn id="12" xr3:uid="{69CB4EDD-BB86-4811-8A77-95F49422189C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jetconsult.com.n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20F7-9F17-4258-8447-2ADF479DC388}">
  <dimension ref="I10:M12"/>
  <sheetViews>
    <sheetView tabSelected="1" workbookViewId="0">
      <selection activeCell="P14" sqref="P14"/>
    </sheetView>
  </sheetViews>
  <sheetFormatPr defaultRowHeight="15" x14ac:dyDescent="0.25"/>
  <cols>
    <col min="1" max="16384" width="9.140625" style="17"/>
  </cols>
  <sheetData>
    <row r="10" spans="9:13" ht="26.25" x14ac:dyDescent="0.4">
      <c r="I10" s="15" t="s">
        <v>86</v>
      </c>
      <c r="J10" s="16"/>
      <c r="K10" s="16"/>
      <c r="L10" s="16"/>
      <c r="M10" s="16"/>
    </row>
    <row r="11" spans="9:13" ht="18.75" x14ac:dyDescent="0.3">
      <c r="I11" s="18" t="s">
        <v>87</v>
      </c>
      <c r="J11" s="18"/>
      <c r="K11" s="18"/>
      <c r="L11" s="18"/>
      <c r="M11" s="18"/>
    </row>
    <row r="12" spans="9:13" ht="18.75" x14ac:dyDescent="0.3">
      <c r="I12" s="19" t="s">
        <v>88</v>
      </c>
      <c r="J12" s="18"/>
      <c r="K12" s="18"/>
      <c r="L12" s="18"/>
      <c r="M12" s="18"/>
    </row>
  </sheetData>
  <sheetProtection sheet="1" objects="1" scenarios="1" selectLockedCells="1" selectUnlockedCells="1"/>
  <mergeCells count="2">
    <mergeCell ref="I11:M11"/>
    <mergeCell ref="I12:M12"/>
  </mergeCells>
  <hyperlinks>
    <hyperlink ref="I12" r:id="rId1" xr:uid="{B4E2C19D-FC16-475F-82A6-0C97853D5E50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47BC-63E6-47B9-B900-A1A49480E8D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4616-7D8B-4910-9F35-C78A77795A16}">
  <dimension ref="A1"/>
  <sheetViews>
    <sheetView workbookViewId="0">
      <selection activeCell="K9" sqref="K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3E80-D502-42A3-A1A3-96311DBD9C61}">
  <dimension ref="A1:Q65"/>
  <sheetViews>
    <sheetView zoomScaleNormal="100" workbookViewId="0">
      <selection activeCell="C4" sqref="C4"/>
    </sheetView>
  </sheetViews>
  <sheetFormatPr defaultRowHeight="15" x14ac:dyDescent="0.25"/>
  <cols>
    <col min="1" max="1" width="11.5703125" bestFit="1" customWidth="1"/>
    <col min="2" max="2" width="17.85546875" customWidth="1"/>
    <col min="4" max="4" width="18" bestFit="1" customWidth="1"/>
    <col min="5" max="5" width="12.28515625" bestFit="1" customWidth="1"/>
    <col min="6" max="6" width="8.5703125" bestFit="1" customWidth="1"/>
    <col min="7" max="7" width="8.140625" bestFit="1" customWidth="1"/>
    <col min="8" max="8" width="10" bestFit="1" customWidth="1"/>
    <col min="9" max="9" width="0.7109375" customWidth="1"/>
    <col min="10" max="10" width="15.7109375" bestFit="1" customWidth="1"/>
    <col min="11" max="11" width="15.28515625" bestFit="1" customWidth="1"/>
    <col min="13" max="13" width="15.7109375" bestFit="1" customWidth="1"/>
    <col min="14" max="14" width="10" bestFit="1" customWidth="1"/>
    <col min="15" max="15" width="9.28515625" bestFit="1" customWidth="1"/>
    <col min="16" max="16" width="9.85546875" bestFit="1" customWidth="1"/>
    <col min="17" max="17" width="11.85546875" bestFit="1" customWidth="1"/>
  </cols>
  <sheetData>
    <row r="1" spans="1:17" ht="15.75" x14ac:dyDescent="0.25">
      <c r="A1" s="1" t="s">
        <v>76</v>
      </c>
      <c r="B1" s="1" t="s">
        <v>70</v>
      </c>
      <c r="C1" s="1" t="s">
        <v>1</v>
      </c>
      <c r="D1" s="1" t="s">
        <v>2</v>
      </c>
      <c r="E1" s="4" t="s">
        <v>69</v>
      </c>
      <c r="F1" s="1" t="s">
        <v>43</v>
      </c>
      <c r="G1" s="1" t="s">
        <v>44</v>
      </c>
      <c r="H1" s="1" t="s">
        <v>45</v>
      </c>
      <c r="J1" s="7" t="str">
        <f>Sales_Data[[#Headers],[Customer Type]]</f>
        <v>Customer Type</v>
      </c>
    </row>
    <row r="2" spans="1:17" ht="15.75" x14ac:dyDescent="0.25">
      <c r="A2" s="2">
        <v>41495</v>
      </c>
      <c r="B2" t="s">
        <v>3</v>
      </c>
      <c r="C2" t="s">
        <v>71</v>
      </c>
      <c r="D2" t="s">
        <v>4</v>
      </c>
      <c r="E2" t="s">
        <v>46</v>
      </c>
      <c r="F2">
        <v>7</v>
      </c>
      <c r="G2" s="3">
        <v>2658</v>
      </c>
      <c r="H2" s="3">
        <v>18606</v>
      </c>
      <c r="J2" s="7" t="str">
        <f>Sales_Data[[#Headers],[State]]</f>
        <v>State</v>
      </c>
    </row>
    <row r="3" spans="1:17" x14ac:dyDescent="0.25">
      <c r="A3" s="2">
        <v>41515</v>
      </c>
      <c r="B3" t="s">
        <v>5</v>
      </c>
      <c r="C3" t="s">
        <v>72</v>
      </c>
      <c r="D3" t="s">
        <v>4</v>
      </c>
      <c r="E3" t="s">
        <v>47</v>
      </c>
      <c r="F3">
        <v>10</v>
      </c>
      <c r="G3" s="3">
        <v>2549</v>
      </c>
      <c r="H3" s="3">
        <v>25490</v>
      </c>
    </row>
    <row r="4" spans="1:17" ht="15.75" x14ac:dyDescent="0.25">
      <c r="A4" s="2">
        <v>41794</v>
      </c>
      <c r="B4" t="s">
        <v>6</v>
      </c>
      <c r="C4" t="s">
        <v>73</v>
      </c>
      <c r="D4" t="s">
        <v>7</v>
      </c>
      <c r="E4" t="s">
        <v>48</v>
      </c>
      <c r="F4">
        <v>128</v>
      </c>
      <c r="G4" s="3">
        <v>2216</v>
      </c>
      <c r="H4" s="3">
        <v>283648</v>
      </c>
      <c r="J4" s="6" t="str" cm="1">
        <f t="array" ref="J4:Q4">Sales_Data[#Headers]</f>
        <v>Date</v>
      </c>
      <c r="K4" s="6" t="str">
        <v>Sales Manager</v>
      </c>
      <c r="L4" s="6" t="str">
        <v>State</v>
      </c>
      <c r="M4" s="6" t="str">
        <v>Customer Type</v>
      </c>
      <c r="N4" s="6" t="str">
        <v>Items</v>
      </c>
      <c r="O4" s="6" t="str">
        <v>Units</v>
      </c>
      <c r="P4" s="6" t="str">
        <v>Price</v>
      </c>
      <c r="Q4" s="6" t="str">
        <v>Total</v>
      </c>
    </row>
    <row r="5" spans="1:17" x14ac:dyDescent="0.25">
      <c r="A5" s="2">
        <v>42038</v>
      </c>
      <c r="B5" t="s">
        <v>8</v>
      </c>
      <c r="C5" t="s">
        <v>73</v>
      </c>
      <c r="D5" t="s">
        <v>9</v>
      </c>
      <c r="E5" t="s">
        <v>49</v>
      </c>
      <c r="F5">
        <v>30</v>
      </c>
      <c r="G5" s="3">
        <v>449</v>
      </c>
      <c r="H5" s="3">
        <v>13470</v>
      </c>
      <c r="J5" s="2"/>
      <c r="O5" s="3"/>
      <c r="P5" s="3"/>
      <c r="Q5" s="3"/>
    </row>
    <row r="6" spans="1:17" x14ac:dyDescent="0.25">
      <c r="A6" s="2">
        <v>41420</v>
      </c>
      <c r="B6" t="s">
        <v>10</v>
      </c>
      <c r="C6" t="s">
        <v>71</v>
      </c>
      <c r="D6" t="s">
        <v>7</v>
      </c>
      <c r="E6" t="s">
        <v>50</v>
      </c>
      <c r="F6">
        <v>49</v>
      </c>
      <c r="G6" s="3">
        <v>2710</v>
      </c>
      <c r="H6" s="3">
        <v>132790</v>
      </c>
      <c r="J6" s="2"/>
      <c r="O6" s="3"/>
      <c r="P6" s="3"/>
      <c r="Q6" s="3"/>
    </row>
    <row r="7" spans="1:17" x14ac:dyDescent="0.25">
      <c r="A7" s="2">
        <v>42498</v>
      </c>
      <c r="B7" t="s">
        <v>11</v>
      </c>
      <c r="C7" t="s">
        <v>74</v>
      </c>
      <c r="D7" t="s">
        <v>9</v>
      </c>
      <c r="E7" t="s">
        <v>51</v>
      </c>
      <c r="F7">
        <v>76</v>
      </c>
      <c r="G7" s="3">
        <v>760</v>
      </c>
      <c r="H7" s="3">
        <v>57760</v>
      </c>
      <c r="J7" s="2"/>
      <c r="O7" s="3"/>
      <c r="P7" s="3"/>
      <c r="Q7" s="3"/>
    </row>
    <row r="8" spans="1:17" x14ac:dyDescent="0.25">
      <c r="A8" s="2">
        <v>42047</v>
      </c>
      <c r="B8" t="s">
        <v>11</v>
      </c>
      <c r="C8" t="s">
        <v>71</v>
      </c>
      <c r="D8" t="s">
        <v>9</v>
      </c>
      <c r="E8" t="s">
        <v>52</v>
      </c>
      <c r="F8">
        <v>47</v>
      </c>
      <c r="G8" s="3">
        <v>1647</v>
      </c>
      <c r="H8" s="3">
        <v>77409</v>
      </c>
      <c r="J8" s="2"/>
      <c r="O8" s="3"/>
      <c r="P8" s="3"/>
      <c r="Q8" s="3"/>
    </row>
    <row r="9" spans="1:17" x14ac:dyDescent="0.25">
      <c r="A9" s="2">
        <v>41767</v>
      </c>
      <c r="B9" t="s">
        <v>11</v>
      </c>
      <c r="C9" t="s">
        <v>72</v>
      </c>
      <c r="D9" t="s">
        <v>9</v>
      </c>
      <c r="E9" t="s">
        <v>53</v>
      </c>
      <c r="F9">
        <v>160</v>
      </c>
      <c r="G9" s="3">
        <v>1084</v>
      </c>
      <c r="H9" s="3">
        <v>173440</v>
      </c>
      <c r="J9" s="2"/>
      <c r="O9" s="3"/>
      <c r="P9" s="3"/>
      <c r="Q9" s="3"/>
    </row>
    <row r="10" spans="1:17" x14ac:dyDescent="0.25">
      <c r="A10" s="2">
        <v>42240</v>
      </c>
      <c r="B10" t="s">
        <v>12</v>
      </c>
      <c r="C10" t="s">
        <v>74</v>
      </c>
      <c r="D10" t="s">
        <v>9</v>
      </c>
      <c r="E10" t="s">
        <v>54</v>
      </c>
      <c r="F10">
        <v>80</v>
      </c>
      <c r="G10" s="3">
        <v>1322</v>
      </c>
      <c r="H10" s="3">
        <v>105760</v>
      </c>
      <c r="J10" s="2"/>
      <c r="O10" s="3"/>
      <c r="P10" s="3"/>
      <c r="Q10" s="3"/>
    </row>
    <row r="11" spans="1:17" x14ac:dyDescent="0.25">
      <c r="A11" s="2">
        <v>42517</v>
      </c>
      <c r="B11" t="s">
        <v>13</v>
      </c>
      <c r="C11" t="s">
        <v>74</v>
      </c>
      <c r="D11" t="s">
        <v>9</v>
      </c>
      <c r="E11" t="s">
        <v>55</v>
      </c>
      <c r="F11">
        <v>21</v>
      </c>
      <c r="G11" s="3">
        <v>1481</v>
      </c>
      <c r="H11" s="3">
        <v>31101</v>
      </c>
      <c r="J11" s="2"/>
      <c r="O11" s="3"/>
      <c r="P11" s="3"/>
      <c r="Q11" s="3"/>
    </row>
    <row r="12" spans="1:17" x14ac:dyDescent="0.25">
      <c r="A12" s="2">
        <v>41403</v>
      </c>
      <c r="B12" t="s">
        <v>14</v>
      </c>
      <c r="C12" t="s">
        <v>75</v>
      </c>
      <c r="D12" t="s">
        <v>4</v>
      </c>
      <c r="E12" t="s">
        <v>49</v>
      </c>
      <c r="F12">
        <v>81</v>
      </c>
      <c r="G12" s="3">
        <v>845</v>
      </c>
      <c r="H12" s="3">
        <v>68445</v>
      </c>
      <c r="J12" s="2"/>
      <c r="O12" s="3"/>
      <c r="P12" s="3"/>
      <c r="Q12" s="3"/>
    </row>
    <row r="13" spans="1:17" x14ac:dyDescent="0.25">
      <c r="A13" s="2">
        <v>42749</v>
      </c>
      <c r="B13" t="s">
        <v>15</v>
      </c>
      <c r="C13" t="s">
        <v>75</v>
      </c>
      <c r="D13" t="s">
        <v>4</v>
      </c>
      <c r="E13" t="s">
        <v>56</v>
      </c>
      <c r="F13">
        <v>142</v>
      </c>
      <c r="G13" s="3">
        <v>723</v>
      </c>
      <c r="H13" s="3">
        <v>102666</v>
      </c>
      <c r="J13" s="2"/>
      <c r="O13" s="3"/>
      <c r="P13" s="3"/>
      <c r="Q13" s="3"/>
    </row>
    <row r="14" spans="1:17" x14ac:dyDescent="0.25">
      <c r="A14" s="2">
        <v>42397</v>
      </c>
      <c r="B14" t="s">
        <v>15</v>
      </c>
      <c r="C14" t="s">
        <v>72</v>
      </c>
      <c r="D14" t="s">
        <v>4</v>
      </c>
      <c r="E14" t="s">
        <v>57</v>
      </c>
      <c r="F14">
        <v>113</v>
      </c>
      <c r="G14" s="3">
        <v>2859</v>
      </c>
      <c r="H14" s="3">
        <v>323067</v>
      </c>
      <c r="J14" s="2"/>
      <c r="O14" s="3"/>
      <c r="P14" s="3"/>
      <c r="Q14" s="3"/>
    </row>
    <row r="15" spans="1:17" x14ac:dyDescent="0.25">
      <c r="A15" s="2">
        <v>42589</v>
      </c>
      <c r="B15" t="s">
        <v>16</v>
      </c>
      <c r="C15" t="s">
        <v>72</v>
      </c>
      <c r="D15" t="s">
        <v>17</v>
      </c>
      <c r="E15" t="s">
        <v>58</v>
      </c>
      <c r="F15">
        <v>130</v>
      </c>
      <c r="G15" s="3">
        <v>1029</v>
      </c>
      <c r="H15" s="3">
        <v>133770</v>
      </c>
      <c r="J15" s="2"/>
      <c r="O15" s="3"/>
      <c r="P15" s="3"/>
      <c r="Q15" s="3"/>
    </row>
    <row r="16" spans="1:17" x14ac:dyDescent="0.25">
      <c r="A16" s="2">
        <v>41730</v>
      </c>
      <c r="B16" t="s">
        <v>18</v>
      </c>
      <c r="C16" t="s">
        <v>75</v>
      </c>
      <c r="D16" t="s">
        <v>17</v>
      </c>
      <c r="E16" t="s">
        <v>59</v>
      </c>
      <c r="F16">
        <v>162</v>
      </c>
      <c r="G16" s="3">
        <v>1423</v>
      </c>
      <c r="H16" s="3">
        <v>230526</v>
      </c>
      <c r="J16" s="2"/>
      <c r="O16" s="3"/>
      <c r="P16" s="3"/>
      <c r="Q16" s="3"/>
    </row>
    <row r="17" spans="1:17" x14ac:dyDescent="0.25">
      <c r="A17" s="2">
        <v>41649</v>
      </c>
      <c r="B17" t="s">
        <v>18</v>
      </c>
      <c r="C17" t="s">
        <v>72</v>
      </c>
      <c r="D17" t="s">
        <v>4</v>
      </c>
      <c r="E17" t="s">
        <v>60</v>
      </c>
      <c r="F17">
        <v>65</v>
      </c>
      <c r="G17" s="3">
        <v>1844</v>
      </c>
      <c r="H17" s="3">
        <v>119860</v>
      </c>
      <c r="J17" s="2"/>
      <c r="O17" s="3"/>
      <c r="P17" s="3"/>
      <c r="Q17" s="3"/>
    </row>
    <row r="18" spans="1:17" x14ac:dyDescent="0.25">
      <c r="A18" s="2">
        <v>42011</v>
      </c>
      <c r="B18" t="s">
        <v>19</v>
      </c>
      <c r="C18" t="s">
        <v>71</v>
      </c>
      <c r="D18" t="s">
        <v>17</v>
      </c>
      <c r="E18" t="s">
        <v>61</v>
      </c>
      <c r="F18">
        <v>136</v>
      </c>
      <c r="G18" s="3">
        <v>41</v>
      </c>
      <c r="H18" s="3">
        <v>5576</v>
      </c>
      <c r="J18" s="2"/>
      <c r="O18" s="3"/>
      <c r="P18" s="3"/>
      <c r="Q18" s="3"/>
    </row>
    <row r="19" spans="1:17" x14ac:dyDescent="0.25">
      <c r="A19" s="2">
        <v>41359</v>
      </c>
      <c r="B19" t="s">
        <v>20</v>
      </c>
      <c r="C19" t="s">
        <v>71</v>
      </c>
      <c r="D19" t="s">
        <v>17</v>
      </c>
      <c r="E19" t="s">
        <v>62</v>
      </c>
      <c r="F19">
        <v>184</v>
      </c>
      <c r="G19" s="3">
        <v>2139</v>
      </c>
      <c r="H19" s="3">
        <v>393576</v>
      </c>
      <c r="J19" s="2"/>
      <c r="O19" s="3"/>
      <c r="P19" s="3"/>
      <c r="Q19" s="3"/>
    </row>
    <row r="20" spans="1:17" x14ac:dyDescent="0.25">
      <c r="A20" s="2">
        <v>41862</v>
      </c>
      <c r="B20" t="s">
        <v>21</v>
      </c>
      <c r="C20" t="s">
        <v>74</v>
      </c>
      <c r="D20" t="s">
        <v>9</v>
      </c>
      <c r="E20" t="s">
        <v>63</v>
      </c>
      <c r="F20">
        <v>168</v>
      </c>
      <c r="G20" s="3">
        <v>700</v>
      </c>
      <c r="H20" s="3">
        <v>117600</v>
      </c>
      <c r="J20" s="2"/>
      <c r="O20" s="3"/>
      <c r="P20" s="3"/>
      <c r="Q20" s="3"/>
    </row>
    <row r="21" spans="1:17" x14ac:dyDescent="0.25">
      <c r="A21" s="2">
        <v>42666</v>
      </c>
      <c r="B21" t="s">
        <v>22</v>
      </c>
      <c r="C21" t="s">
        <v>75</v>
      </c>
      <c r="D21" t="s">
        <v>17</v>
      </c>
      <c r="E21" t="s">
        <v>64</v>
      </c>
      <c r="F21">
        <v>175</v>
      </c>
      <c r="G21" s="3">
        <v>1548</v>
      </c>
      <c r="H21" s="3">
        <v>270900</v>
      </c>
      <c r="J21" s="2"/>
      <c r="O21" s="3"/>
      <c r="P21" s="3"/>
      <c r="Q21" s="3"/>
    </row>
    <row r="22" spans="1:17" x14ac:dyDescent="0.25">
      <c r="A22" s="2">
        <v>41692</v>
      </c>
      <c r="B22" t="s">
        <v>23</v>
      </c>
      <c r="C22" t="s">
        <v>75</v>
      </c>
      <c r="D22" t="s">
        <v>9</v>
      </c>
      <c r="E22" t="s">
        <v>65</v>
      </c>
      <c r="F22">
        <v>69</v>
      </c>
      <c r="G22" s="3">
        <v>96</v>
      </c>
      <c r="H22" s="3">
        <v>6624</v>
      </c>
      <c r="J22" s="2"/>
      <c r="O22" s="3"/>
      <c r="P22" s="3"/>
      <c r="Q22" s="3"/>
    </row>
    <row r="23" spans="1:17" x14ac:dyDescent="0.25">
      <c r="A23" s="2">
        <v>41568</v>
      </c>
      <c r="B23" t="s">
        <v>23</v>
      </c>
      <c r="C23" t="s">
        <v>73</v>
      </c>
      <c r="D23" t="s">
        <v>7</v>
      </c>
      <c r="E23" t="s">
        <v>66</v>
      </c>
      <c r="F23">
        <v>190</v>
      </c>
      <c r="G23" s="3">
        <v>2596</v>
      </c>
      <c r="H23" s="3">
        <v>493240</v>
      </c>
      <c r="J23" s="2"/>
      <c r="O23" s="3"/>
      <c r="P23" s="3"/>
      <c r="Q23" s="3"/>
    </row>
    <row r="24" spans="1:17" x14ac:dyDescent="0.25">
      <c r="A24" s="2">
        <v>42065</v>
      </c>
      <c r="B24" t="s">
        <v>24</v>
      </c>
      <c r="C24" t="s">
        <v>73</v>
      </c>
      <c r="D24" t="s">
        <v>9</v>
      </c>
      <c r="E24" t="s">
        <v>67</v>
      </c>
      <c r="F24">
        <v>18</v>
      </c>
      <c r="G24" s="3">
        <v>2863</v>
      </c>
      <c r="H24" s="3">
        <v>51534</v>
      </c>
      <c r="J24" s="2"/>
      <c r="O24" s="3"/>
      <c r="P24" s="3"/>
      <c r="Q24" s="3"/>
    </row>
    <row r="25" spans="1:17" x14ac:dyDescent="0.25">
      <c r="A25" s="2">
        <v>41529</v>
      </c>
      <c r="B25" t="s">
        <v>24</v>
      </c>
      <c r="C25" t="s">
        <v>74</v>
      </c>
      <c r="D25" t="s">
        <v>17</v>
      </c>
      <c r="E25" t="s">
        <v>68</v>
      </c>
      <c r="F25">
        <v>89</v>
      </c>
      <c r="G25" s="3">
        <v>1114</v>
      </c>
      <c r="H25" s="3">
        <v>99146</v>
      </c>
      <c r="J25" s="2"/>
      <c r="O25" s="3"/>
      <c r="P25" s="3"/>
      <c r="Q25" s="3"/>
    </row>
    <row r="26" spans="1:17" x14ac:dyDescent="0.25">
      <c r="A26" s="2">
        <v>42440</v>
      </c>
      <c r="B26" t="s">
        <v>25</v>
      </c>
      <c r="C26" t="s">
        <v>71</v>
      </c>
      <c r="D26" t="s">
        <v>7</v>
      </c>
      <c r="E26" t="s">
        <v>49</v>
      </c>
      <c r="F26">
        <v>36</v>
      </c>
      <c r="G26" s="3">
        <v>1729</v>
      </c>
      <c r="H26" s="3">
        <v>62244</v>
      </c>
      <c r="J26" s="2"/>
      <c r="O26" s="3"/>
      <c r="P26" s="3"/>
      <c r="Q26" s="3"/>
    </row>
    <row r="27" spans="1:17" x14ac:dyDescent="0.25">
      <c r="A27" s="2">
        <v>42579</v>
      </c>
      <c r="B27" t="s">
        <v>26</v>
      </c>
      <c r="C27" t="s">
        <v>75</v>
      </c>
      <c r="D27" t="s">
        <v>4</v>
      </c>
      <c r="E27" t="s">
        <v>50</v>
      </c>
      <c r="F27">
        <v>168</v>
      </c>
      <c r="G27" s="3">
        <v>1752</v>
      </c>
      <c r="H27" s="3">
        <v>294336</v>
      </c>
      <c r="J27" s="2"/>
      <c r="O27" s="3"/>
      <c r="P27" s="3"/>
      <c r="Q27" s="3"/>
    </row>
    <row r="28" spans="1:17" x14ac:dyDescent="0.25">
      <c r="A28" s="2">
        <v>42387</v>
      </c>
      <c r="B28" t="s">
        <v>26</v>
      </c>
      <c r="C28" t="s">
        <v>72</v>
      </c>
      <c r="D28" t="s">
        <v>4</v>
      </c>
      <c r="E28" t="s">
        <v>51</v>
      </c>
      <c r="F28">
        <v>93</v>
      </c>
      <c r="G28" s="3">
        <v>2186</v>
      </c>
      <c r="H28" s="3">
        <v>203298</v>
      </c>
      <c r="J28" s="2"/>
      <c r="O28" s="3"/>
      <c r="P28" s="3"/>
      <c r="Q28" s="3"/>
    </row>
    <row r="29" spans="1:17" x14ac:dyDescent="0.25">
      <c r="A29" s="2">
        <v>41516</v>
      </c>
      <c r="B29" t="s">
        <v>27</v>
      </c>
      <c r="C29" t="s">
        <v>72</v>
      </c>
      <c r="D29" t="s">
        <v>4</v>
      </c>
      <c r="E29" t="s">
        <v>52</v>
      </c>
      <c r="F29">
        <v>18</v>
      </c>
      <c r="G29" s="3">
        <v>697</v>
      </c>
      <c r="H29" s="3">
        <v>12546</v>
      </c>
      <c r="J29" s="2"/>
      <c r="O29" s="3"/>
      <c r="P29" s="3"/>
      <c r="Q29" s="3"/>
    </row>
    <row r="30" spans="1:17" x14ac:dyDescent="0.25">
      <c r="A30" s="2">
        <v>42176</v>
      </c>
      <c r="B30" t="s">
        <v>28</v>
      </c>
      <c r="C30" t="s">
        <v>74</v>
      </c>
      <c r="D30" t="s">
        <v>9</v>
      </c>
      <c r="E30" t="s">
        <v>53</v>
      </c>
      <c r="F30">
        <v>41</v>
      </c>
      <c r="G30" s="3">
        <v>1882</v>
      </c>
      <c r="H30" s="3">
        <v>77162</v>
      </c>
      <c r="J30" s="2"/>
      <c r="O30" s="3"/>
      <c r="P30" s="3"/>
      <c r="Q30" s="3"/>
    </row>
    <row r="31" spans="1:17" x14ac:dyDescent="0.25">
      <c r="A31" s="2">
        <v>41772</v>
      </c>
      <c r="B31" t="s">
        <v>29</v>
      </c>
      <c r="C31" t="s">
        <v>72</v>
      </c>
      <c r="D31" t="s">
        <v>4</v>
      </c>
      <c r="E31" t="s">
        <v>54</v>
      </c>
      <c r="F31">
        <v>17</v>
      </c>
      <c r="G31" s="3">
        <v>2323</v>
      </c>
      <c r="H31" s="3">
        <v>39491</v>
      </c>
      <c r="J31" s="2"/>
      <c r="O31" s="3"/>
      <c r="P31" s="3"/>
      <c r="Q31" s="3"/>
    </row>
    <row r="32" spans="1:17" x14ac:dyDescent="0.25">
      <c r="A32" s="2">
        <v>41506</v>
      </c>
      <c r="B32" t="s">
        <v>29</v>
      </c>
      <c r="C32" t="s">
        <v>72</v>
      </c>
      <c r="D32" t="s">
        <v>4</v>
      </c>
      <c r="E32" t="s">
        <v>55</v>
      </c>
      <c r="F32">
        <v>154</v>
      </c>
      <c r="G32" s="3">
        <v>1653</v>
      </c>
      <c r="H32" s="3">
        <v>254562</v>
      </c>
      <c r="J32" s="2"/>
      <c r="O32" s="3"/>
      <c r="P32" s="3"/>
      <c r="Q32" s="3"/>
    </row>
    <row r="33" spans="1:17" x14ac:dyDescent="0.25">
      <c r="A33" s="2">
        <v>42434</v>
      </c>
      <c r="B33" t="s">
        <v>30</v>
      </c>
      <c r="C33" t="s">
        <v>71</v>
      </c>
      <c r="D33" t="s">
        <v>4</v>
      </c>
      <c r="E33" t="s">
        <v>49</v>
      </c>
      <c r="F33">
        <v>25</v>
      </c>
      <c r="G33" s="3">
        <v>1064</v>
      </c>
      <c r="H33" s="3">
        <v>26600</v>
      </c>
      <c r="J33" s="2"/>
      <c r="O33" s="3"/>
      <c r="P33" s="3"/>
      <c r="Q33" s="3"/>
    </row>
    <row r="34" spans="1:17" x14ac:dyDescent="0.25">
      <c r="A34" s="2">
        <v>42550</v>
      </c>
      <c r="B34" t="s">
        <v>31</v>
      </c>
      <c r="C34" t="s">
        <v>75</v>
      </c>
      <c r="D34" t="s">
        <v>9</v>
      </c>
      <c r="E34" t="s">
        <v>56</v>
      </c>
      <c r="F34">
        <v>120</v>
      </c>
      <c r="G34" s="3">
        <v>972</v>
      </c>
      <c r="H34" s="3">
        <v>116640</v>
      </c>
      <c r="J34" s="2"/>
      <c r="O34" s="3"/>
      <c r="P34" s="3"/>
      <c r="Q34" s="3"/>
    </row>
    <row r="35" spans="1:17" x14ac:dyDescent="0.25">
      <c r="A35" s="2">
        <v>42696</v>
      </c>
      <c r="B35" t="s">
        <v>32</v>
      </c>
      <c r="C35" t="s">
        <v>75</v>
      </c>
      <c r="D35" t="s">
        <v>9</v>
      </c>
      <c r="E35" t="s">
        <v>57</v>
      </c>
      <c r="F35">
        <v>82</v>
      </c>
      <c r="G35" s="3">
        <v>49</v>
      </c>
      <c r="H35" s="3">
        <v>4018</v>
      </c>
      <c r="J35" s="2"/>
      <c r="O35" s="3"/>
      <c r="P35" s="3"/>
      <c r="Q35" s="3"/>
    </row>
    <row r="36" spans="1:17" x14ac:dyDescent="0.25">
      <c r="A36" s="2">
        <v>42205</v>
      </c>
      <c r="B36" t="s">
        <v>33</v>
      </c>
      <c r="C36" t="s">
        <v>74</v>
      </c>
      <c r="D36" t="s">
        <v>17</v>
      </c>
      <c r="E36" t="s">
        <v>58</v>
      </c>
      <c r="F36">
        <v>165</v>
      </c>
      <c r="G36" s="3">
        <v>1878</v>
      </c>
      <c r="H36" s="3">
        <v>309870</v>
      </c>
      <c r="J36" s="2"/>
      <c r="O36" s="3"/>
      <c r="P36" s="3"/>
      <c r="Q36" s="3"/>
    </row>
    <row r="37" spans="1:17" x14ac:dyDescent="0.25">
      <c r="A37" s="2">
        <v>42183</v>
      </c>
      <c r="B37" t="s">
        <v>34</v>
      </c>
      <c r="C37" t="s">
        <v>72</v>
      </c>
      <c r="D37" t="s">
        <v>7</v>
      </c>
      <c r="E37" t="s">
        <v>59</v>
      </c>
      <c r="F37">
        <v>99</v>
      </c>
      <c r="G37" s="3">
        <v>2818</v>
      </c>
      <c r="H37" s="3">
        <v>278982</v>
      </c>
      <c r="J37" s="2"/>
      <c r="O37" s="3"/>
      <c r="P37" s="3"/>
      <c r="Q37" s="3"/>
    </row>
    <row r="38" spans="1:17" x14ac:dyDescent="0.25">
      <c r="A38" s="2">
        <v>42142</v>
      </c>
      <c r="B38" t="s">
        <v>34</v>
      </c>
      <c r="C38" t="s">
        <v>72</v>
      </c>
      <c r="D38" t="s">
        <v>9</v>
      </c>
      <c r="E38" t="s">
        <v>60</v>
      </c>
      <c r="F38">
        <v>46</v>
      </c>
      <c r="G38" s="3">
        <v>1391</v>
      </c>
      <c r="H38" s="3">
        <v>63986</v>
      </c>
      <c r="J38" s="2"/>
      <c r="O38" s="3"/>
      <c r="P38" s="3"/>
      <c r="Q38" s="3"/>
    </row>
    <row r="39" spans="1:17" x14ac:dyDescent="0.25">
      <c r="A39" s="2">
        <v>41631</v>
      </c>
      <c r="B39" t="s">
        <v>34</v>
      </c>
      <c r="C39" t="s">
        <v>74</v>
      </c>
      <c r="D39" t="s">
        <v>7</v>
      </c>
      <c r="E39" t="s">
        <v>61</v>
      </c>
      <c r="F39">
        <v>8</v>
      </c>
      <c r="G39" s="3">
        <v>775</v>
      </c>
      <c r="H39" s="3">
        <v>6200</v>
      </c>
      <c r="J39" s="2"/>
      <c r="O39" s="3"/>
      <c r="P39" s="3"/>
      <c r="Q39" s="3"/>
    </row>
    <row r="40" spans="1:17" x14ac:dyDescent="0.25">
      <c r="A40" s="2">
        <v>41649</v>
      </c>
      <c r="B40" t="s">
        <v>35</v>
      </c>
      <c r="C40" t="s">
        <v>74</v>
      </c>
      <c r="D40" t="s">
        <v>4</v>
      </c>
      <c r="E40" t="s">
        <v>62</v>
      </c>
      <c r="F40">
        <v>100</v>
      </c>
      <c r="G40" s="3">
        <v>1649</v>
      </c>
      <c r="H40" s="3">
        <v>164900</v>
      </c>
      <c r="J40" s="2"/>
      <c r="O40" s="3"/>
      <c r="P40" s="3"/>
      <c r="Q40" s="3"/>
    </row>
    <row r="41" spans="1:17" x14ac:dyDescent="0.25">
      <c r="A41" s="2">
        <v>42539</v>
      </c>
      <c r="B41" t="s">
        <v>36</v>
      </c>
      <c r="C41" t="s">
        <v>71</v>
      </c>
      <c r="D41" t="s">
        <v>4</v>
      </c>
      <c r="E41" t="s">
        <v>63</v>
      </c>
      <c r="F41">
        <v>174</v>
      </c>
      <c r="G41" s="3">
        <v>640</v>
      </c>
      <c r="H41" s="3">
        <v>111360</v>
      </c>
      <c r="J41" s="2"/>
      <c r="O41" s="3"/>
      <c r="P41" s="3"/>
      <c r="Q41" s="3"/>
    </row>
    <row r="42" spans="1:17" x14ac:dyDescent="0.25">
      <c r="A42" s="2">
        <v>42495</v>
      </c>
      <c r="B42" t="s">
        <v>36</v>
      </c>
      <c r="C42" t="s">
        <v>75</v>
      </c>
      <c r="D42" t="s">
        <v>4</v>
      </c>
      <c r="E42" t="s">
        <v>64</v>
      </c>
      <c r="F42">
        <v>118</v>
      </c>
      <c r="G42" s="3">
        <v>785</v>
      </c>
      <c r="H42" s="3">
        <v>92630</v>
      </c>
      <c r="J42" s="2"/>
      <c r="O42" s="3"/>
      <c r="P42" s="3"/>
      <c r="Q42" s="3"/>
    </row>
    <row r="43" spans="1:17" x14ac:dyDescent="0.25">
      <c r="A43" s="2">
        <v>42636</v>
      </c>
      <c r="B43" t="s">
        <v>37</v>
      </c>
      <c r="C43" t="s">
        <v>75</v>
      </c>
      <c r="D43" t="s">
        <v>7</v>
      </c>
      <c r="E43" t="s">
        <v>65</v>
      </c>
      <c r="F43">
        <v>71</v>
      </c>
      <c r="G43" s="3">
        <v>232</v>
      </c>
      <c r="H43" s="3">
        <v>16472</v>
      </c>
      <c r="J43" s="2"/>
      <c r="O43" s="3"/>
      <c r="P43" s="3"/>
      <c r="Q43" s="3"/>
    </row>
    <row r="44" spans="1:17" x14ac:dyDescent="0.25">
      <c r="A44" s="2">
        <v>42187</v>
      </c>
      <c r="B44" t="s">
        <v>37</v>
      </c>
      <c r="C44" t="s">
        <v>75</v>
      </c>
      <c r="D44" t="s">
        <v>4</v>
      </c>
      <c r="E44" t="s">
        <v>66</v>
      </c>
      <c r="F44">
        <v>116</v>
      </c>
      <c r="G44" s="3">
        <v>1449</v>
      </c>
      <c r="H44" s="3">
        <v>168084</v>
      </c>
      <c r="J44" s="2"/>
      <c r="O44" s="3"/>
      <c r="P44" s="3"/>
      <c r="Q44" s="3"/>
    </row>
    <row r="45" spans="1:17" x14ac:dyDescent="0.25">
      <c r="A45" s="2">
        <v>41558</v>
      </c>
      <c r="B45" t="s">
        <v>38</v>
      </c>
      <c r="C45" t="s">
        <v>72</v>
      </c>
      <c r="D45" t="s">
        <v>7</v>
      </c>
      <c r="E45" t="s">
        <v>67</v>
      </c>
      <c r="F45">
        <v>26</v>
      </c>
      <c r="G45" s="3">
        <v>801</v>
      </c>
      <c r="H45" s="3">
        <v>20826</v>
      </c>
      <c r="J45" s="2"/>
      <c r="O45" s="3"/>
      <c r="P45" s="3"/>
      <c r="Q45" s="3"/>
    </row>
    <row r="46" spans="1:17" x14ac:dyDescent="0.25">
      <c r="A46" s="2">
        <v>42628</v>
      </c>
      <c r="B46" t="s">
        <v>39</v>
      </c>
      <c r="C46" t="s">
        <v>72</v>
      </c>
      <c r="D46" t="s">
        <v>7</v>
      </c>
      <c r="E46" t="s">
        <v>68</v>
      </c>
      <c r="F46">
        <v>120</v>
      </c>
      <c r="G46" s="3">
        <v>1967</v>
      </c>
      <c r="H46" s="3">
        <v>236040</v>
      </c>
      <c r="J46" s="2"/>
      <c r="O46" s="3"/>
      <c r="P46" s="3"/>
      <c r="Q46" s="3"/>
    </row>
    <row r="47" spans="1:17" x14ac:dyDescent="0.25">
      <c r="A47" s="2">
        <v>42025</v>
      </c>
      <c r="B47" t="s">
        <v>40</v>
      </c>
      <c r="C47" t="s">
        <v>75</v>
      </c>
      <c r="D47" t="s">
        <v>7</v>
      </c>
      <c r="E47" t="s">
        <v>58</v>
      </c>
      <c r="F47">
        <v>183</v>
      </c>
      <c r="G47" s="3">
        <v>1470</v>
      </c>
      <c r="H47" s="3">
        <v>269010</v>
      </c>
      <c r="J47" s="2"/>
      <c r="O47" s="3"/>
      <c r="P47" s="3"/>
      <c r="Q47" s="3"/>
    </row>
    <row r="48" spans="1:17" x14ac:dyDescent="0.25">
      <c r="A48" s="2">
        <v>42585</v>
      </c>
      <c r="B48" t="s">
        <v>41</v>
      </c>
      <c r="C48" t="s">
        <v>72</v>
      </c>
      <c r="D48" t="s">
        <v>7</v>
      </c>
      <c r="E48" t="s">
        <v>59</v>
      </c>
      <c r="F48">
        <v>54</v>
      </c>
      <c r="G48" s="3">
        <v>2140</v>
      </c>
      <c r="H48" s="3">
        <v>115560</v>
      </c>
      <c r="J48" s="2"/>
      <c r="O48" s="3"/>
      <c r="P48" s="3"/>
      <c r="Q48" s="3"/>
    </row>
    <row r="49" spans="1:17" x14ac:dyDescent="0.25">
      <c r="A49" s="2">
        <v>42344</v>
      </c>
      <c r="B49" t="s">
        <v>42</v>
      </c>
      <c r="C49" t="s">
        <v>74</v>
      </c>
      <c r="D49" t="s">
        <v>9</v>
      </c>
      <c r="E49" t="s">
        <v>60</v>
      </c>
      <c r="F49">
        <v>93</v>
      </c>
      <c r="G49" s="3">
        <v>2544</v>
      </c>
      <c r="H49" s="3">
        <v>236592</v>
      </c>
      <c r="J49" s="2"/>
      <c r="O49" s="3"/>
      <c r="P49" s="3"/>
      <c r="Q49" s="3"/>
    </row>
    <row r="50" spans="1:17" x14ac:dyDescent="0.25">
      <c r="A50" s="2">
        <v>42088</v>
      </c>
      <c r="B50" t="s">
        <v>42</v>
      </c>
      <c r="C50" t="s">
        <v>74</v>
      </c>
      <c r="D50" t="s">
        <v>9</v>
      </c>
      <c r="E50" t="s">
        <v>61</v>
      </c>
      <c r="F50">
        <v>1</v>
      </c>
      <c r="G50" s="3">
        <v>2849</v>
      </c>
      <c r="H50" s="3">
        <v>2849</v>
      </c>
      <c r="J50" s="2"/>
      <c r="O50" s="3"/>
      <c r="P50" s="3"/>
      <c r="Q50" s="3"/>
    </row>
    <row r="51" spans="1:17" x14ac:dyDescent="0.25">
      <c r="J51" s="2"/>
    </row>
    <row r="52" spans="1:17" x14ac:dyDescent="0.25">
      <c r="J52" s="2"/>
    </row>
    <row r="53" spans="1:17" x14ac:dyDescent="0.25">
      <c r="J53" s="2"/>
    </row>
    <row r="54" spans="1:17" x14ac:dyDescent="0.25">
      <c r="J54" s="2"/>
    </row>
    <row r="55" spans="1:17" x14ac:dyDescent="0.25">
      <c r="J55" s="2"/>
    </row>
    <row r="56" spans="1:17" x14ac:dyDescent="0.25">
      <c r="J56" s="2"/>
    </row>
    <row r="57" spans="1:17" x14ac:dyDescent="0.25">
      <c r="J57" s="2"/>
    </row>
    <row r="58" spans="1:17" x14ac:dyDescent="0.25">
      <c r="J58" s="2"/>
    </row>
    <row r="59" spans="1:17" x14ac:dyDescent="0.25">
      <c r="J59" s="2"/>
    </row>
    <row r="60" spans="1:17" x14ac:dyDescent="0.25">
      <c r="J60" s="2"/>
    </row>
    <row r="61" spans="1:17" x14ac:dyDescent="0.25">
      <c r="J61" s="2"/>
    </row>
    <row r="62" spans="1:17" x14ac:dyDescent="0.25">
      <c r="J62" s="2"/>
    </row>
    <row r="63" spans="1:17" x14ac:dyDescent="0.25">
      <c r="J63" s="2"/>
    </row>
    <row r="64" spans="1:17" x14ac:dyDescent="0.25">
      <c r="J64" s="2"/>
    </row>
    <row r="65" spans="10:10" x14ac:dyDescent="0.25">
      <c r="J65" s="2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AA04-F407-4C01-9A35-40B54D437632}">
  <dimension ref="A1:R52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8.7109375" customWidth="1"/>
    <col min="4" max="5" width="17.7109375" customWidth="1"/>
    <col min="6" max="6" width="9.140625" customWidth="1"/>
    <col min="7" max="7" width="9.85546875" bestFit="1" customWidth="1"/>
    <col min="8" max="8" width="11.85546875" bestFit="1" customWidth="1"/>
    <col min="9" max="9" width="2.85546875" customWidth="1"/>
    <col min="10" max="10" width="15.7109375" bestFit="1" customWidth="1"/>
    <col min="11" max="11" width="9.85546875" bestFit="1" customWidth="1"/>
  </cols>
  <sheetData>
    <row r="1" spans="1:18" ht="15.75" x14ac:dyDescent="0.25">
      <c r="A1" s="1" t="s">
        <v>0</v>
      </c>
      <c r="B1" s="1" t="s">
        <v>70</v>
      </c>
      <c r="C1" s="1" t="s">
        <v>1</v>
      </c>
      <c r="D1" s="1" t="s">
        <v>2</v>
      </c>
      <c r="E1" s="4" t="s">
        <v>69</v>
      </c>
      <c r="F1" s="1" t="s">
        <v>43</v>
      </c>
      <c r="G1" s="1" t="s">
        <v>44</v>
      </c>
      <c r="H1" s="1" t="s">
        <v>45</v>
      </c>
      <c r="L1" s="8" t="str" cm="1">
        <f t="array" ref="L1:O1">TRANSPOSE(_xlfn.UNIQUE(FSC[Customer Type]))</f>
        <v>Home Office</v>
      </c>
      <c r="M1" s="8" t="str">
        <v>Small Business</v>
      </c>
      <c r="N1" s="8" t="str">
        <v>Corporate</v>
      </c>
      <c r="O1" s="8" t="str">
        <v>Consumer</v>
      </c>
      <c r="P1" s="8"/>
      <c r="Q1" s="8"/>
      <c r="R1" s="8"/>
    </row>
    <row r="2" spans="1:18" x14ac:dyDescent="0.25">
      <c r="A2" s="2">
        <v>41495</v>
      </c>
      <c r="B2" t="s">
        <v>3</v>
      </c>
      <c r="C2" t="s">
        <v>71</v>
      </c>
      <c r="D2" t="s">
        <v>4</v>
      </c>
      <c r="E2" t="s">
        <v>46</v>
      </c>
      <c r="F2">
        <v>7</v>
      </c>
      <c r="G2" s="3">
        <v>2658</v>
      </c>
      <c r="H2" s="3">
        <v>18606</v>
      </c>
      <c r="L2" s="8" t="str" cm="1">
        <f t="array" ref="L2:P2">TRANSPOSE(_xlfn.UNIQUE(FSC[State]))</f>
        <v>Lagos</v>
      </c>
      <c r="M2" s="8" t="str">
        <v>New York</v>
      </c>
      <c r="N2" s="8" t="str">
        <v>Paris</v>
      </c>
      <c r="O2" s="8" t="str">
        <v>London</v>
      </c>
      <c r="P2" s="8" t="str">
        <v>Berlin</v>
      </c>
      <c r="Q2" s="8"/>
      <c r="R2" s="8"/>
    </row>
    <row r="3" spans="1:18" x14ac:dyDescent="0.25">
      <c r="A3" s="2">
        <v>41515</v>
      </c>
      <c r="B3" t="s">
        <v>5</v>
      </c>
      <c r="C3" t="s">
        <v>72</v>
      </c>
      <c r="D3" t="s">
        <v>4</v>
      </c>
      <c r="E3" t="s">
        <v>47</v>
      </c>
      <c r="F3">
        <v>10</v>
      </c>
      <c r="G3" s="3">
        <v>2549</v>
      </c>
      <c r="H3" s="3">
        <v>25490</v>
      </c>
    </row>
    <row r="4" spans="1:18" ht="15.75" x14ac:dyDescent="0.25">
      <c r="A4" s="2">
        <v>41794</v>
      </c>
      <c r="B4" t="s">
        <v>6</v>
      </c>
      <c r="C4" t="s">
        <v>73</v>
      </c>
      <c r="D4" t="s">
        <v>7</v>
      </c>
      <c r="E4" t="s">
        <v>48</v>
      </c>
      <c r="F4">
        <v>128</v>
      </c>
      <c r="G4" s="3">
        <v>2216</v>
      </c>
      <c r="H4" s="3">
        <v>283648</v>
      </c>
      <c r="J4" s="5"/>
      <c r="K4" s="6"/>
      <c r="L4" s="6"/>
      <c r="M4" s="6"/>
    </row>
    <row r="5" spans="1:18" x14ac:dyDescent="0.25">
      <c r="A5" s="2">
        <v>42038</v>
      </c>
      <c r="B5" t="s">
        <v>8</v>
      </c>
      <c r="C5" t="s">
        <v>73</v>
      </c>
      <c r="D5" t="s">
        <v>9</v>
      </c>
      <c r="E5" t="s">
        <v>49</v>
      </c>
      <c r="F5">
        <v>30</v>
      </c>
      <c r="G5" s="3">
        <v>449</v>
      </c>
      <c r="H5" s="3">
        <v>13470</v>
      </c>
      <c r="J5" s="2"/>
    </row>
    <row r="6" spans="1:18" x14ac:dyDescent="0.25">
      <c r="A6" s="2">
        <v>41420</v>
      </c>
      <c r="B6" t="s">
        <v>10</v>
      </c>
      <c r="C6" t="s">
        <v>71</v>
      </c>
      <c r="D6" t="s">
        <v>7</v>
      </c>
      <c r="E6" t="s">
        <v>50</v>
      </c>
      <c r="F6">
        <v>49</v>
      </c>
      <c r="G6" s="3">
        <v>2710</v>
      </c>
      <c r="H6" s="3">
        <v>132790</v>
      </c>
      <c r="J6" s="2"/>
    </row>
    <row r="7" spans="1:18" x14ac:dyDescent="0.25">
      <c r="A7" s="2">
        <v>42498</v>
      </c>
      <c r="B7" t="s">
        <v>11</v>
      </c>
      <c r="C7" t="s">
        <v>74</v>
      </c>
      <c r="D7" t="s">
        <v>9</v>
      </c>
      <c r="E7" t="s">
        <v>51</v>
      </c>
      <c r="F7">
        <v>76</v>
      </c>
      <c r="G7" s="3">
        <v>760</v>
      </c>
      <c r="H7" s="3">
        <v>57760</v>
      </c>
      <c r="J7" s="2"/>
    </row>
    <row r="8" spans="1:18" x14ac:dyDescent="0.25">
      <c r="A8" s="2">
        <v>42047</v>
      </c>
      <c r="B8" t="s">
        <v>11</v>
      </c>
      <c r="C8" t="s">
        <v>71</v>
      </c>
      <c r="D8" t="s">
        <v>9</v>
      </c>
      <c r="E8" t="s">
        <v>52</v>
      </c>
      <c r="F8">
        <v>47</v>
      </c>
      <c r="G8" s="3">
        <v>1647</v>
      </c>
      <c r="H8" s="3">
        <v>77409</v>
      </c>
      <c r="J8" s="2"/>
    </row>
    <row r="9" spans="1:18" x14ac:dyDescent="0.25">
      <c r="A9" s="2">
        <v>41767</v>
      </c>
      <c r="B9" t="s">
        <v>11</v>
      </c>
      <c r="C9" t="s">
        <v>72</v>
      </c>
      <c r="D9" t="s">
        <v>9</v>
      </c>
      <c r="E9" t="s">
        <v>53</v>
      </c>
      <c r="F9">
        <v>160</v>
      </c>
      <c r="G9" s="3">
        <v>1084</v>
      </c>
      <c r="H9" s="3">
        <v>173440</v>
      </c>
      <c r="J9" s="2"/>
    </row>
    <row r="10" spans="1:18" x14ac:dyDescent="0.25">
      <c r="A10" s="2">
        <v>42240</v>
      </c>
      <c r="B10" t="s">
        <v>12</v>
      </c>
      <c r="C10" t="s">
        <v>74</v>
      </c>
      <c r="D10" t="s">
        <v>9</v>
      </c>
      <c r="E10" t="s">
        <v>54</v>
      </c>
      <c r="F10">
        <v>80</v>
      </c>
      <c r="G10" s="3">
        <v>1322</v>
      </c>
      <c r="H10" s="3">
        <v>105760</v>
      </c>
      <c r="J10" s="2"/>
    </row>
    <row r="11" spans="1:18" x14ac:dyDescent="0.25">
      <c r="A11" s="2">
        <v>42517</v>
      </c>
      <c r="B11" t="s">
        <v>13</v>
      </c>
      <c r="C11" t="s">
        <v>74</v>
      </c>
      <c r="D11" t="s">
        <v>9</v>
      </c>
      <c r="E11" t="s">
        <v>55</v>
      </c>
      <c r="F11">
        <v>21</v>
      </c>
      <c r="G11" s="3">
        <v>1481</v>
      </c>
      <c r="H11" s="3">
        <v>31101</v>
      </c>
      <c r="J11" s="2"/>
    </row>
    <row r="12" spans="1:18" x14ac:dyDescent="0.25">
      <c r="A12" s="2">
        <v>41403</v>
      </c>
      <c r="B12" t="s">
        <v>14</v>
      </c>
      <c r="C12" t="s">
        <v>75</v>
      </c>
      <c r="D12" t="s">
        <v>4</v>
      </c>
      <c r="E12" t="s">
        <v>49</v>
      </c>
      <c r="F12">
        <v>81</v>
      </c>
      <c r="G12" s="3">
        <v>845</v>
      </c>
      <c r="H12" s="3">
        <v>68445</v>
      </c>
      <c r="J12" s="2"/>
    </row>
    <row r="13" spans="1:18" x14ac:dyDescent="0.25">
      <c r="A13" s="2">
        <v>42749</v>
      </c>
      <c r="B13" t="s">
        <v>15</v>
      </c>
      <c r="C13" t="s">
        <v>75</v>
      </c>
      <c r="D13" t="s">
        <v>4</v>
      </c>
      <c r="E13" t="s">
        <v>56</v>
      </c>
      <c r="F13">
        <v>142</v>
      </c>
      <c r="G13" s="3">
        <v>723</v>
      </c>
      <c r="H13" s="3">
        <v>102666</v>
      </c>
      <c r="J13" s="2"/>
    </row>
    <row r="14" spans="1:18" x14ac:dyDescent="0.25">
      <c r="A14" s="2">
        <v>42397</v>
      </c>
      <c r="B14" t="s">
        <v>15</v>
      </c>
      <c r="C14" t="s">
        <v>72</v>
      </c>
      <c r="D14" t="s">
        <v>4</v>
      </c>
      <c r="E14" t="s">
        <v>57</v>
      </c>
      <c r="F14">
        <v>113</v>
      </c>
      <c r="G14" s="3">
        <v>2859</v>
      </c>
      <c r="H14" s="3">
        <v>323067</v>
      </c>
      <c r="J14" s="2"/>
    </row>
    <row r="15" spans="1:18" x14ac:dyDescent="0.25">
      <c r="A15" s="2">
        <v>42589</v>
      </c>
      <c r="B15" t="s">
        <v>16</v>
      </c>
      <c r="C15" t="s">
        <v>72</v>
      </c>
      <c r="D15" t="s">
        <v>17</v>
      </c>
      <c r="E15" t="s">
        <v>58</v>
      </c>
      <c r="F15">
        <v>130</v>
      </c>
      <c r="G15" s="3">
        <v>1029</v>
      </c>
      <c r="H15" s="3">
        <v>133770</v>
      </c>
      <c r="J15" s="2"/>
    </row>
    <row r="16" spans="1:18" x14ac:dyDescent="0.25">
      <c r="A16" s="2">
        <v>41730</v>
      </c>
      <c r="B16" t="s">
        <v>18</v>
      </c>
      <c r="C16" t="s">
        <v>75</v>
      </c>
      <c r="D16" t="s">
        <v>17</v>
      </c>
      <c r="E16" t="s">
        <v>59</v>
      </c>
      <c r="F16">
        <v>162</v>
      </c>
      <c r="G16" s="3">
        <v>1423</v>
      </c>
      <c r="H16" s="3">
        <v>230526</v>
      </c>
      <c r="J16" s="2"/>
    </row>
    <row r="17" spans="1:10" x14ac:dyDescent="0.25">
      <c r="A17" s="2">
        <v>41649</v>
      </c>
      <c r="B17" t="s">
        <v>18</v>
      </c>
      <c r="C17" t="s">
        <v>72</v>
      </c>
      <c r="D17" t="s">
        <v>4</v>
      </c>
      <c r="E17" t="s">
        <v>60</v>
      </c>
      <c r="F17">
        <v>65</v>
      </c>
      <c r="G17" s="3">
        <v>1844</v>
      </c>
      <c r="H17" s="3">
        <v>119860</v>
      </c>
      <c r="J17" s="2"/>
    </row>
    <row r="18" spans="1:10" x14ac:dyDescent="0.25">
      <c r="A18" s="2">
        <v>42011</v>
      </c>
      <c r="B18" t="s">
        <v>19</v>
      </c>
      <c r="C18" t="s">
        <v>71</v>
      </c>
      <c r="D18" t="s">
        <v>17</v>
      </c>
      <c r="E18" t="s">
        <v>61</v>
      </c>
      <c r="F18">
        <v>136</v>
      </c>
      <c r="G18" s="3">
        <v>41</v>
      </c>
      <c r="H18" s="3">
        <v>5576</v>
      </c>
      <c r="J18" s="2"/>
    </row>
    <row r="19" spans="1:10" x14ac:dyDescent="0.25">
      <c r="A19" s="2">
        <v>41359</v>
      </c>
      <c r="B19" t="s">
        <v>20</v>
      </c>
      <c r="C19" t="s">
        <v>71</v>
      </c>
      <c r="D19" t="s">
        <v>17</v>
      </c>
      <c r="E19" t="s">
        <v>62</v>
      </c>
      <c r="F19">
        <v>184</v>
      </c>
      <c r="G19" s="3">
        <v>2139</v>
      </c>
      <c r="H19" s="3">
        <v>393576</v>
      </c>
      <c r="J19" s="2"/>
    </row>
    <row r="20" spans="1:10" x14ac:dyDescent="0.25">
      <c r="A20" s="2">
        <v>41862</v>
      </c>
      <c r="B20" t="s">
        <v>21</v>
      </c>
      <c r="C20" t="s">
        <v>74</v>
      </c>
      <c r="D20" t="s">
        <v>9</v>
      </c>
      <c r="E20" t="s">
        <v>63</v>
      </c>
      <c r="F20">
        <v>168</v>
      </c>
      <c r="G20" s="3">
        <v>700</v>
      </c>
      <c r="H20" s="3">
        <v>117600</v>
      </c>
      <c r="J20" s="2"/>
    </row>
    <row r="21" spans="1:10" x14ac:dyDescent="0.25">
      <c r="A21" s="2">
        <v>42666</v>
      </c>
      <c r="B21" t="s">
        <v>22</v>
      </c>
      <c r="C21" t="s">
        <v>75</v>
      </c>
      <c r="D21" t="s">
        <v>17</v>
      </c>
      <c r="E21" t="s">
        <v>64</v>
      </c>
      <c r="F21">
        <v>175</v>
      </c>
      <c r="G21" s="3">
        <v>1548</v>
      </c>
      <c r="H21" s="3">
        <v>270900</v>
      </c>
      <c r="J21" s="2"/>
    </row>
    <row r="22" spans="1:10" x14ac:dyDescent="0.25">
      <c r="A22" s="2">
        <v>41692</v>
      </c>
      <c r="B22" t="s">
        <v>23</v>
      </c>
      <c r="C22" t="s">
        <v>75</v>
      </c>
      <c r="D22" t="s">
        <v>9</v>
      </c>
      <c r="E22" t="s">
        <v>65</v>
      </c>
      <c r="F22">
        <v>69</v>
      </c>
      <c r="G22" s="3">
        <v>96</v>
      </c>
      <c r="H22" s="3">
        <v>6624</v>
      </c>
      <c r="J22" s="2"/>
    </row>
    <row r="23" spans="1:10" x14ac:dyDescent="0.25">
      <c r="A23" s="2">
        <v>41568</v>
      </c>
      <c r="B23" t="s">
        <v>23</v>
      </c>
      <c r="C23" t="s">
        <v>73</v>
      </c>
      <c r="D23" t="s">
        <v>7</v>
      </c>
      <c r="E23" t="s">
        <v>66</v>
      </c>
      <c r="F23">
        <v>190</v>
      </c>
      <c r="G23" s="3">
        <v>2596</v>
      </c>
      <c r="H23" s="3">
        <v>493240</v>
      </c>
      <c r="J23" s="2"/>
    </row>
    <row r="24" spans="1:10" x14ac:dyDescent="0.25">
      <c r="A24" s="2">
        <v>42065</v>
      </c>
      <c r="B24" t="s">
        <v>24</v>
      </c>
      <c r="C24" t="s">
        <v>73</v>
      </c>
      <c r="D24" t="s">
        <v>9</v>
      </c>
      <c r="E24" t="s">
        <v>67</v>
      </c>
      <c r="F24">
        <v>18</v>
      </c>
      <c r="G24" s="3">
        <v>2863</v>
      </c>
      <c r="H24" s="3">
        <v>51534</v>
      </c>
      <c r="J24" s="2"/>
    </row>
    <row r="25" spans="1:10" x14ac:dyDescent="0.25">
      <c r="A25" s="2">
        <v>41529</v>
      </c>
      <c r="B25" t="s">
        <v>24</v>
      </c>
      <c r="C25" t="s">
        <v>74</v>
      </c>
      <c r="D25" t="s">
        <v>17</v>
      </c>
      <c r="E25" t="s">
        <v>68</v>
      </c>
      <c r="F25">
        <v>89</v>
      </c>
      <c r="G25" s="3">
        <v>1114</v>
      </c>
      <c r="H25" s="3">
        <v>99146</v>
      </c>
      <c r="J25" s="2"/>
    </row>
    <row r="26" spans="1:10" x14ac:dyDescent="0.25">
      <c r="A26" s="2">
        <v>42440</v>
      </c>
      <c r="B26" t="s">
        <v>25</v>
      </c>
      <c r="C26" t="s">
        <v>71</v>
      </c>
      <c r="D26" t="s">
        <v>7</v>
      </c>
      <c r="E26" t="s">
        <v>49</v>
      </c>
      <c r="F26">
        <v>36</v>
      </c>
      <c r="G26" s="3">
        <v>1729</v>
      </c>
      <c r="H26" s="3">
        <v>62244</v>
      </c>
      <c r="J26" s="2"/>
    </row>
    <row r="27" spans="1:10" x14ac:dyDescent="0.25">
      <c r="A27" s="2">
        <v>42579</v>
      </c>
      <c r="B27" t="s">
        <v>26</v>
      </c>
      <c r="C27" t="s">
        <v>75</v>
      </c>
      <c r="D27" t="s">
        <v>4</v>
      </c>
      <c r="E27" t="s">
        <v>50</v>
      </c>
      <c r="F27">
        <v>168</v>
      </c>
      <c r="G27" s="3">
        <v>1752</v>
      </c>
      <c r="H27" s="3">
        <v>294336</v>
      </c>
      <c r="J27" s="2"/>
    </row>
    <row r="28" spans="1:10" x14ac:dyDescent="0.25">
      <c r="A28" s="2">
        <v>42387</v>
      </c>
      <c r="B28" t="s">
        <v>26</v>
      </c>
      <c r="C28" t="s">
        <v>72</v>
      </c>
      <c r="D28" t="s">
        <v>4</v>
      </c>
      <c r="E28" t="s">
        <v>51</v>
      </c>
      <c r="F28">
        <v>93</v>
      </c>
      <c r="G28" s="3">
        <v>2186</v>
      </c>
      <c r="H28" s="3">
        <v>203298</v>
      </c>
      <c r="J28" s="2"/>
    </row>
    <row r="29" spans="1:10" x14ac:dyDescent="0.25">
      <c r="A29" s="2">
        <v>41516</v>
      </c>
      <c r="B29" t="s">
        <v>27</v>
      </c>
      <c r="C29" t="s">
        <v>72</v>
      </c>
      <c r="D29" t="s">
        <v>4</v>
      </c>
      <c r="E29" t="s">
        <v>52</v>
      </c>
      <c r="F29">
        <v>18</v>
      </c>
      <c r="G29" s="3">
        <v>697</v>
      </c>
      <c r="H29" s="3">
        <v>12546</v>
      </c>
      <c r="J29" s="2"/>
    </row>
    <row r="30" spans="1:10" x14ac:dyDescent="0.25">
      <c r="A30" s="2">
        <v>42176</v>
      </c>
      <c r="B30" t="s">
        <v>28</v>
      </c>
      <c r="C30" t="s">
        <v>74</v>
      </c>
      <c r="D30" t="s">
        <v>9</v>
      </c>
      <c r="E30" t="s">
        <v>53</v>
      </c>
      <c r="F30">
        <v>41</v>
      </c>
      <c r="G30" s="3">
        <v>1882</v>
      </c>
      <c r="H30" s="3">
        <v>77162</v>
      </c>
      <c r="J30" s="2"/>
    </row>
    <row r="31" spans="1:10" x14ac:dyDescent="0.25">
      <c r="A31" s="2">
        <v>41772</v>
      </c>
      <c r="B31" t="s">
        <v>29</v>
      </c>
      <c r="C31" t="s">
        <v>72</v>
      </c>
      <c r="D31" t="s">
        <v>4</v>
      </c>
      <c r="E31" t="s">
        <v>54</v>
      </c>
      <c r="F31">
        <v>17</v>
      </c>
      <c r="G31" s="3">
        <v>2323</v>
      </c>
      <c r="H31" s="3">
        <v>39491</v>
      </c>
      <c r="J31" s="2"/>
    </row>
    <row r="32" spans="1:10" x14ac:dyDescent="0.25">
      <c r="A32" s="2">
        <v>41506</v>
      </c>
      <c r="B32" t="s">
        <v>29</v>
      </c>
      <c r="C32" t="s">
        <v>72</v>
      </c>
      <c r="D32" t="s">
        <v>4</v>
      </c>
      <c r="E32" t="s">
        <v>55</v>
      </c>
      <c r="F32">
        <v>154</v>
      </c>
      <c r="G32" s="3">
        <v>1653</v>
      </c>
      <c r="H32" s="3">
        <v>254562</v>
      </c>
      <c r="J32" s="2"/>
    </row>
    <row r="33" spans="1:10" x14ac:dyDescent="0.25">
      <c r="A33" s="2">
        <v>42434</v>
      </c>
      <c r="B33" t="s">
        <v>30</v>
      </c>
      <c r="C33" t="s">
        <v>71</v>
      </c>
      <c r="D33" t="s">
        <v>4</v>
      </c>
      <c r="E33" t="s">
        <v>49</v>
      </c>
      <c r="F33">
        <v>25</v>
      </c>
      <c r="G33" s="3">
        <v>1064</v>
      </c>
      <c r="H33" s="3">
        <v>26600</v>
      </c>
      <c r="J33" s="2"/>
    </row>
    <row r="34" spans="1:10" x14ac:dyDescent="0.25">
      <c r="A34" s="2">
        <v>42550</v>
      </c>
      <c r="B34" t="s">
        <v>31</v>
      </c>
      <c r="C34" t="s">
        <v>75</v>
      </c>
      <c r="D34" t="s">
        <v>9</v>
      </c>
      <c r="E34" t="s">
        <v>56</v>
      </c>
      <c r="F34">
        <v>120</v>
      </c>
      <c r="G34" s="3">
        <v>972</v>
      </c>
      <c r="H34" s="3">
        <v>116640</v>
      </c>
      <c r="J34" s="2"/>
    </row>
    <row r="35" spans="1:10" x14ac:dyDescent="0.25">
      <c r="A35" s="2">
        <v>42696</v>
      </c>
      <c r="B35" t="s">
        <v>32</v>
      </c>
      <c r="C35" t="s">
        <v>75</v>
      </c>
      <c r="D35" t="s">
        <v>9</v>
      </c>
      <c r="E35" t="s">
        <v>57</v>
      </c>
      <c r="F35">
        <v>82</v>
      </c>
      <c r="G35" s="3">
        <v>49</v>
      </c>
      <c r="H35" s="3">
        <v>4018</v>
      </c>
      <c r="J35" s="2"/>
    </row>
    <row r="36" spans="1:10" x14ac:dyDescent="0.25">
      <c r="A36" s="2">
        <v>42205</v>
      </c>
      <c r="B36" t="s">
        <v>33</v>
      </c>
      <c r="C36" t="s">
        <v>74</v>
      </c>
      <c r="D36" t="s">
        <v>17</v>
      </c>
      <c r="E36" t="s">
        <v>58</v>
      </c>
      <c r="F36">
        <v>165</v>
      </c>
      <c r="G36" s="3">
        <v>1878</v>
      </c>
      <c r="H36" s="3">
        <v>309870</v>
      </c>
      <c r="J36" s="2"/>
    </row>
    <row r="37" spans="1:10" x14ac:dyDescent="0.25">
      <c r="A37" s="2">
        <v>42183</v>
      </c>
      <c r="B37" t="s">
        <v>34</v>
      </c>
      <c r="C37" t="s">
        <v>72</v>
      </c>
      <c r="D37" t="s">
        <v>7</v>
      </c>
      <c r="E37" t="s">
        <v>59</v>
      </c>
      <c r="F37">
        <v>99</v>
      </c>
      <c r="G37" s="3">
        <v>2818</v>
      </c>
      <c r="H37" s="3">
        <v>278982</v>
      </c>
      <c r="J37" s="2"/>
    </row>
    <row r="38" spans="1:10" x14ac:dyDescent="0.25">
      <c r="A38" s="2">
        <v>42142</v>
      </c>
      <c r="B38" t="s">
        <v>34</v>
      </c>
      <c r="C38" t="s">
        <v>72</v>
      </c>
      <c r="D38" t="s">
        <v>9</v>
      </c>
      <c r="E38" t="s">
        <v>60</v>
      </c>
      <c r="F38">
        <v>46</v>
      </c>
      <c r="G38" s="3">
        <v>1391</v>
      </c>
      <c r="H38" s="3">
        <v>63986</v>
      </c>
      <c r="J38" s="2"/>
    </row>
    <row r="39" spans="1:10" x14ac:dyDescent="0.25">
      <c r="A39" s="2">
        <v>41631</v>
      </c>
      <c r="B39" t="s">
        <v>34</v>
      </c>
      <c r="C39" t="s">
        <v>74</v>
      </c>
      <c r="D39" t="s">
        <v>7</v>
      </c>
      <c r="E39" t="s">
        <v>61</v>
      </c>
      <c r="F39">
        <v>8</v>
      </c>
      <c r="G39" s="3">
        <v>775</v>
      </c>
      <c r="H39" s="3">
        <v>6200</v>
      </c>
      <c r="J39" s="2"/>
    </row>
    <row r="40" spans="1:10" x14ac:dyDescent="0.25">
      <c r="A40" s="2">
        <v>41649</v>
      </c>
      <c r="B40" t="s">
        <v>35</v>
      </c>
      <c r="C40" t="s">
        <v>74</v>
      </c>
      <c r="D40" t="s">
        <v>4</v>
      </c>
      <c r="E40" t="s">
        <v>62</v>
      </c>
      <c r="F40">
        <v>100</v>
      </c>
      <c r="G40" s="3">
        <v>1649</v>
      </c>
      <c r="H40" s="3">
        <v>164900</v>
      </c>
      <c r="J40" s="2"/>
    </row>
    <row r="41" spans="1:10" x14ac:dyDescent="0.25">
      <c r="A41" s="2">
        <v>42539</v>
      </c>
      <c r="B41" t="s">
        <v>36</v>
      </c>
      <c r="C41" t="s">
        <v>71</v>
      </c>
      <c r="D41" t="s">
        <v>4</v>
      </c>
      <c r="E41" t="s">
        <v>63</v>
      </c>
      <c r="F41">
        <v>174</v>
      </c>
      <c r="G41" s="3">
        <v>640</v>
      </c>
      <c r="H41" s="3">
        <v>111360</v>
      </c>
      <c r="J41" s="2"/>
    </row>
    <row r="42" spans="1:10" x14ac:dyDescent="0.25">
      <c r="A42" s="2">
        <v>42495</v>
      </c>
      <c r="B42" t="s">
        <v>36</v>
      </c>
      <c r="C42" t="s">
        <v>75</v>
      </c>
      <c r="D42" t="s">
        <v>4</v>
      </c>
      <c r="E42" t="s">
        <v>64</v>
      </c>
      <c r="F42">
        <v>118</v>
      </c>
      <c r="G42" s="3">
        <v>785</v>
      </c>
      <c r="H42" s="3">
        <v>92630</v>
      </c>
      <c r="J42" s="2"/>
    </row>
    <row r="43" spans="1:10" x14ac:dyDescent="0.25">
      <c r="A43" s="2">
        <v>42636</v>
      </c>
      <c r="B43" t="s">
        <v>37</v>
      </c>
      <c r="C43" t="s">
        <v>75</v>
      </c>
      <c r="D43" t="s">
        <v>7</v>
      </c>
      <c r="E43" t="s">
        <v>65</v>
      </c>
      <c r="F43">
        <v>71</v>
      </c>
      <c r="G43" s="3">
        <v>232</v>
      </c>
      <c r="H43" s="3">
        <v>16472</v>
      </c>
      <c r="J43" s="2"/>
    </row>
    <row r="44" spans="1:10" x14ac:dyDescent="0.25">
      <c r="A44" s="2">
        <v>42187</v>
      </c>
      <c r="B44" t="s">
        <v>37</v>
      </c>
      <c r="C44" t="s">
        <v>75</v>
      </c>
      <c r="D44" t="s">
        <v>4</v>
      </c>
      <c r="E44" t="s">
        <v>66</v>
      </c>
      <c r="F44">
        <v>116</v>
      </c>
      <c r="G44" s="3">
        <v>1449</v>
      </c>
      <c r="H44" s="3">
        <v>168084</v>
      </c>
      <c r="J44" s="2"/>
    </row>
    <row r="45" spans="1:10" x14ac:dyDescent="0.25">
      <c r="A45" s="2">
        <v>41558</v>
      </c>
      <c r="B45" t="s">
        <v>38</v>
      </c>
      <c r="C45" t="s">
        <v>72</v>
      </c>
      <c r="D45" t="s">
        <v>7</v>
      </c>
      <c r="E45" t="s">
        <v>67</v>
      </c>
      <c r="F45">
        <v>26</v>
      </c>
      <c r="G45" s="3">
        <v>801</v>
      </c>
      <c r="H45" s="3">
        <v>20826</v>
      </c>
      <c r="J45" s="2"/>
    </row>
    <row r="46" spans="1:10" x14ac:dyDescent="0.25">
      <c r="A46" s="2">
        <v>42628</v>
      </c>
      <c r="B46" t="s">
        <v>39</v>
      </c>
      <c r="C46" t="s">
        <v>72</v>
      </c>
      <c r="D46" t="s">
        <v>7</v>
      </c>
      <c r="E46" t="s">
        <v>68</v>
      </c>
      <c r="F46">
        <v>120</v>
      </c>
      <c r="G46" s="3">
        <v>1967</v>
      </c>
      <c r="H46" s="3">
        <v>236040</v>
      </c>
      <c r="J46" s="2"/>
    </row>
    <row r="47" spans="1:10" x14ac:dyDescent="0.25">
      <c r="A47" s="2">
        <v>42025</v>
      </c>
      <c r="B47" t="s">
        <v>40</v>
      </c>
      <c r="C47" t="s">
        <v>75</v>
      </c>
      <c r="D47" t="s">
        <v>7</v>
      </c>
      <c r="E47" t="s">
        <v>58</v>
      </c>
      <c r="F47">
        <v>183</v>
      </c>
      <c r="G47" s="3">
        <v>1470</v>
      </c>
      <c r="H47" s="3">
        <v>269010</v>
      </c>
      <c r="J47" s="2"/>
    </row>
    <row r="48" spans="1:10" x14ac:dyDescent="0.25">
      <c r="A48" s="2">
        <v>42585</v>
      </c>
      <c r="B48" t="s">
        <v>41</v>
      </c>
      <c r="C48" t="s">
        <v>72</v>
      </c>
      <c r="D48" t="s">
        <v>7</v>
      </c>
      <c r="E48" t="s">
        <v>59</v>
      </c>
      <c r="F48">
        <v>54</v>
      </c>
      <c r="G48" s="3">
        <v>2140</v>
      </c>
      <c r="H48" s="3">
        <v>115560</v>
      </c>
      <c r="J48" s="2"/>
    </row>
    <row r="49" spans="1:10" x14ac:dyDescent="0.25">
      <c r="A49" s="2">
        <v>42344</v>
      </c>
      <c r="B49" t="s">
        <v>42</v>
      </c>
      <c r="C49" t="s">
        <v>74</v>
      </c>
      <c r="D49" t="s">
        <v>9</v>
      </c>
      <c r="E49" t="s">
        <v>60</v>
      </c>
      <c r="F49">
        <v>93</v>
      </c>
      <c r="G49" s="3">
        <v>2544</v>
      </c>
      <c r="H49" s="3">
        <v>236592</v>
      </c>
      <c r="J49" s="2"/>
    </row>
    <row r="50" spans="1:10" x14ac:dyDescent="0.25">
      <c r="A50" s="2">
        <v>42088</v>
      </c>
      <c r="B50" t="s">
        <v>42</v>
      </c>
      <c r="C50" t="s">
        <v>74</v>
      </c>
      <c r="D50" t="s">
        <v>9</v>
      </c>
      <c r="E50" t="s">
        <v>61</v>
      </c>
      <c r="F50">
        <v>1</v>
      </c>
      <c r="G50" s="3">
        <v>2849</v>
      </c>
      <c r="H50" s="3">
        <v>2849</v>
      </c>
      <c r="J50" s="2"/>
    </row>
    <row r="51" spans="1:10" x14ac:dyDescent="0.25">
      <c r="J51" s="2"/>
    </row>
    <row r="52" spans="1:10" x14ac:dyDescent="0.25">
      <c r="J52" s="2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6C8F-E7DD-402C-ABF9-739314D652FE}">
  <dimension ref="A1:Q50"/>
  <sheetViews>
    <sheetView topLeftCell="B1" workbookViewId="0">
      <selection activeCell="J5" sqref="J5"/>
    </sheetView>
  </sheetViews>
  <sheetFormatPr defaultRowHeight="15" x14ac:dyDescent="0.25"/>
  <cols>
    <col min="1" max="1" width="14.140625" bestFit="1" customWidth="1"/>
    <col min="2" max="2" width="17.5703125" bestFit="1" customWidth="1"/>
    <col min="3" max="3" width="9.42578125" bestFit="1" customWidth="1"/>
    <col min="4" max="4" width="18" bestFit="1" customWidth="1"/>
    <col min="5" max="5" width="12.28515625" bestFit="1" customWidth="1"/>
    <col min="6" max="6" width="8.28515625" bestFit="1" customWidth="1"/>
    <col min="7" max="7" width="8.140625" bestFit="1" customWidth="1"/>
    <col min="8" max="8" width="9.28515625" bestFit="1" customWidth="1"/>
    <col min="9" max="9" width="2.85546875" customWidth="1"/>
    <col min="10" max="10" width="29.28515625" bestFit="1" customWidth="1"/>
    <col min="11" max="11" width="15.5703125" bestFit="1" customWidth="1"/>
    <col min="12" max="12" width="13.7109375" bestFit="1" customWidth="1"/>
    <col min="13" max="13" width="15.28515625" bestFit="1" customWidth="1"/>
    <col min="14" max="14" width="16.140625" bestFit="1" customWidth="1"/>
  </cols>
  <sheetData>
    <row r="1" spans="1:17" ht="15.75" x14ac:dyDescent="0.25">
      <c r="A1" s="1" t="s">
        <v>0</v>
      </c>
      <c r="B1" s="1" t="s">
        <v>70</v>
      </c>
      <c r="C1" s="1" t="s">
        <v>1</v>
      </c>
      <c r="D1" s="1" t="s">
        <v>2</v>
      </c>
      <c r="E1" s="4" t="s">
        <v>69</v>
      </c>
      <c r="F1" s="1" t="s">
        <v>43</v>
      </c>
      <c r="G1" s="1" t="s">
        <v>44</v>
      </c>
      <c r="H1" s="1" t="s">
        <v>45</v>
      </c>
      <c r="J1" t="s">
        <v>84</v>
      </c>
      <c r="K1" t="s">
        <v>85</v>
      </c>
      <c r="L1" s="8"/>
    </row>
    <row r="2" spans="1:17" x14ac:dyDescent="0.25">
      <c r="A2" s="2">
        <v>41495</v>
      </c>
      <c r="B2" t="s">
        <v>78</v>
      </c>
      <c r="C2" t="s">
        <v>71</v>
      </c>
      <c r="D2" t="s">
        <v>4</v>
      </c>
      <c r="E2" t="s">
        <v>47</v>
      </c>
      <c r="F2">
        <v>7</v>
      </c>
      <c r="G2" s="3">
        <v>2658</v>
      </c>
      <c r="H2" s="3">
        <v>18606</v>
      </c>
      <c r="K2" s="14"/>
      <c r="L2" s="8"/>
    </row>
    <row r="3" spans="1:17" x14ac:dyDescent="0.25">
      <c r="A3" s="2">
        <v>41515</v>
      </c>
      <c r="B3" t="s">
        <v>79</v>
      </c>
      <c r="C3" t="s">
        <v>72</v>
      </c>
      <c r="D3" t="s">
        <v>4</v>
      </c>
      <c r="E3" t="s">
        <v>48</v>
      </c>
      <c r="F3">
        <v>10</v>
      </c>
      <c r="G3" s="3">
        <v>2549</v>
      </c>
      <c r="H3" s="3">
        <v>25490</v>
      </c>
    </row>
    <row r="4" spans="1:17" ht="19.5" thickBot="1" x14ac:dyDescent="0.35">
      <c r="A4" s="2">
        <v>41794</v>
      </c>
      <c r="B4" t="s">
        <v>78</v>
      </c>
      <c r="C4" t="s">
        <v>73</v>
      </c>
      <c r="D4" t="s">
        <v>7</v>
      </c>
      <c r="E4" t="s">
        <v>48</v>
      </c>
      <c r="F4">
        <v>128</v>
      </c>
      <c r="G4" s="3">
        <v>2216</v>
      </c>
      <c r="H4" s="3">
        <v>283648</v>
      </c>
      <c r="J4" s="9" t="s">
        <v>77</v>
      </c>
      <c r="K4" s="9"/>
      <c r="L4" s="9"/>
      <c r="M4" s="9"/>
      <c r="N4" s="9"/>
      <c r="O4" s="9"/>
      <c r="P4" s="9"/>
      <c r="Q4" s="9"/>
    </row>
    <row r="5" spans="1:17" x14ac:dyDescent="0.25">
      <c r="A5" s="2">
        <v>42038</v>
      </c>
      <c r="B5" t="s">
        <v>80</v>
      </c>
      <c r="C5" t="s">
        <v>73</v>
      </c>
      <c r="D5" t="s">
        <v>9</v>
      </c>
      <c r="E5" t="s">
        <v>49</v>
      </c>
      <c r="F5">
        <v>30</v>
      </c>
      <c r="G5" s="3">
        <v>449</v>
      </c>
      <c r="H5" s="3">
        <v>13470</v>
      </c>
      <c r="J5" s="2"/>
    </row>
    <row r="6" spans="1:17" x14ac:dyDescent="0.25">
      <c r="A6" s="2">
        <v>41420</v>
      </c>
      <c r="B6" t="s">
        <v>80</v>
      </c>
      <c r="C6" t="s">
        <v>71</v>
      </c>
      <c r="D6" t="s">
        <v>7</v>
      </c>
      <c r="E6" t="s">
        <v>50</v>
      </c>
      <c r="F6">
        <v>49</v>
      </c>
      <c r="G6" s="3">
        <v>2710</v>
      </c>
      <c r="H6" s="3">
        <v>132790</v>
      </c>
      <c r="J6" s="2"/>
      <c r="K6" s="3"/>
      <c r="L6" s="3"/>
      <c r="M6" s="3"/>
      <c r="N6" s="3"/>
      <c r="O6" s="3"/>
      <c r="P6" s="3"/>
    </row>
    <row r="7" spans="1:17" x14ac:dyDescent="0.25">
      <c r="A7" s="2">
        <v>42498</v>
      </c>
      <c r="B7" t="s">
        <v>81</v>
      </c>
      <c r="C7" t="s">
        <v>74</v>
      </c>
      <c r="D7" t="s">
        <v>9</v>
      </c>
      <c r="E7" t="s">
        <v>49</v>
      </c>
      <c r="F7">
        <v>76</v>
      </c>
      <c r="G7" s="3">
        <v>760</v>
      </c>
      <c r="H7" s="3">
        <v>57760</v>
      </c>
      <c r="J7" s="2"/>
      <c r="K7" s="3"/>
      <c r="L7" s="3"/>
      <c r="M7" s="3"/>
      <c r="N7" s="3"/>
      <c r="O7" s="3"/>
      <c r="P7" s="3"/>
    </row>
    <row r="8" spans="1:17" x14ac:dyDescent="0.25">
      <c r="A8" s="2">
        <v>42047</v>
      </c>
      <c r="B8" t="s">
        <v>81</v>
      </c>
      <c r="C8" t="s">
        <v>71</v>
      </c>
      <c r="D8" t="s">
        <v>9</v>
      </c>
      <c r="E8" t="s">
        <v>49</v>
      </c>
      <c r="F8">
        <v>47</v>
      </c>
      <c r="G8" s="3">
        <v>1647</v>
      </c>
      <c r="H8" s="3">
        <v>77409</v>
      </c>
      <c r="J8" s="2"/>
      <c r="K8" s="3"/>
      <c r="L8" s="3"/>
      <c r="M8" s="3"/>
      <c r="N8" s="3"/>
      <c r="O8" s="3"/>
      <c r="P8" s="3"/>
    </row>
    <row r="9" spans="1:17" x14ac:dyDescent="0.25">
      <c r="A9" s="2">
        <v>41767</v>
      </c>
      <c r="B9" t="s">
        <v>78</v>
      </c>
      <c r="C9" t="s">
        <v>72</v>
      </c>
      <c r="D9" t="s">
        <v>9</v>
      </c>
      <c r="E9" t="s">
        <v>48</v>
      </c>
      <c r="F9">
        <v>160</v>
      </c>
      <c r="G9" s="3">
        <v>1084</v>
      </c>
      <c r="H9" s="3">
        <v>173440</v>
      </c>
      <c r="J9" s="2"/>
      <c r="K9" s="3"/>
      <c r="L9" s="3"/>
      <c r="M9" s="3"/>
      <c r="N9" s="3"/>
      <c r="O9" s="3"/>
      <c r="P9" s="3"/>
    </row>
    <row r="10" spans="1:17" x14ac:dyDescent="0.25">
      <c r="A10" s="2">
        <v>42240</v>
      </c>
      <c r="B10" t="s">
        <v>78</v>
      </c>
      <c r="C10" t="s">
        <v>74</v>
      </c>
      <c r="D10" t="s">
        <v>9</v>
      </c>
      <c r="E10" t="s">
        <v>50</v>
      </c>
      <c r="F10">
        <v>80</v>
      </c>
      <c r="G10" s="3">
        <v>1322</v>
      </c>
      <c r="H10" s="3">
        <v>105760</v>
      </c>
      <c r="J10" s="2"/>
      <c r="K10" s="3"/>
      <c r="L10" s="3"/>
      <c r="M10" s="3"/>
      <c r="N10" s="3"/>
      <c r="O10" s="3"/>
      <c r="P10" s="3"/>
    </row>
    <row r="11" spans="1:17" x14ac:dyDescent="0.25">
      <c r="A11" s="2">
        <v>42517</v>
      </c>
      <c r="B11" t="s">
        <v>79</v>
      </c>
      <c r="C11" t="s">
        <v>74</v>
      </c>
      <c r="D11" t="s">
        <v>9</v>
      </c>
      <c r="E11" t="s">
        <v>46</v>
      </c>
      <c r="F11">
        <v>21</v>
      </c>
      <c r="G11" s="3">
        <v>1481</v>
      </c>
      <c r="H11" s="3">
        <v>31101</v>
      </c>
      <c r="J11" s="2"/>
      <c r="K11" s="3"/>
      <c r="L11" s="3"/>
      <c r="M11" s="3"/>
      <c r="N11" s="3"/>
      <c r="O11" s="3"/>
      <c r="P11" s="3"/>
    </row>
    <row r="12" spans="1:17" x14ac:dyDescent="0.25">
      <c r="A12" s="2">
        <v>41403</v>
      </c>
      <c r="B12" t="s">
        <v>80</v>
      </c>
      <c r="C12" t="s">
        <v>75</v>
      </c>
      <c r="D12" t="s">
        <v>4</v>
      </c>
      <c r="E12" t="s">
        <v>46</v>
      </c>
      <c r="F12">
        <v>81</v>
      </c>
      <c r="G12" s="3">
        <v>845</v>
      </c>
      <c r="H12" s="3">
        <v>68445</v>
      </c>
      <c r="J12" s="2"/>
      <c r="K12" s="3"/>
      <c r="L12" s="3"/>
      <c r="M12" s="3"/>
      <c r="N12" s="3"/>
      <c r="O12" s="3"/>
      <c r="P12" s="3"/>
    </row>
    <row r="13" spans="1:17" x14ac:dyDescent="0.25">
      <c r="A13" s="2">
        <v>42749</v>
      </c>
      <c r="B13" t="s">
        <v>79</v>
      </c>
      <c r="C13" t="s">
        <v>75</v>
      </c>
      <c r="D13" t="s">
        <v>4</v>
      </c>
      <c r="E13" t="s">
        <v>49</v>
      </c>
      <c r="F13">
        <v>142</v>
      </c>
      <c r="G13" s="3">
        <v>723</v>
      </c>
      <c r="H13" s="3">
        <v>102666</v>
      </c>
      <c r="J13" s="2"/>
      <c r="K13" s="3"/>
      <c r="L13" s="3"/>
      <c r="M13" s="3"/>
      <c r="N13" s="3"/>
      <c r="O13" s="3"/>
      <c r="P13" s="3"/>
    </row>
    <row r="14" spans="1:17" x14ac:dyDescent="0.25">
      <c r="A14" s="2">
        <v>42397</v>
      </c>
      <c r="B14" t="s">
        <v>80</v>
      </c>
      <c r="C14" t="s">
        <v>72</v>
      </c>
      <c r="D14" t="s">
        <v>4</v>
      </c>
      <c r="E14" t="s">
        <v>48</v>
      </c>
      <c r="F14">
        <v>113</v>
      </c>
      <c r="G14" s="3">
        <v>2859</v>
      </c>
      <c r="H14" s="3">
        <v>323067</v>
      </c>
      <c r="J14" s="2"/>
      <c r="K14" s="3"/>
      <c r="L14" s="3"/>
      <c r="M14" s="3"/>
      <c r="N14" s="3"/>
      <c r="O14" s="3"/>
      <c r="P14" s="3"/>
    </row>
    <row r="15" spans="1:17" x14ac:dyDescent="0.25">
      <c r="A15" s="2">
        <v>42589</v>
      </c>
      <c r="B15" t="s">
        <v>81</v>
      </c>
      <c r="C15" t="s">
        <v>72</v>
      </c>
      <c r="D15" t="s">
        <v>17</v>
      </c>
      <c r="E15" t="s">
        <v>50</v>
      </c>
      <c r="F15">
        <v>130</v>
      </c>
      <c r="G15" s="3">
        <v>1029</v>
      </c>
      <c r="H15" s="3">
        <v>133770</v>
      </c>
      <c r="J15" s="2"/>
      <c r="K15" s="3"/>
      <c r="L15" s="3"/>
      <c r="M15" s="3"/>
      <c r="N15" s="3"/>
      <c r="O15" s="3"/>
      <c r="P15" s="3"/>
    </row>
    <row r="16" spans="1:17" x14ac:dyDescent="0.25">
      <c r="A16" s="2">
        <v>41730</v>
      </c>
      <c r="B16" t="s">
        <v>81</v>
      </c>
      <c r="C16" t="s">
        <v>75</v>
      </c>
      <c r="D16" t="s">
        <v>17</v>
      </c>
      <c r="E16" t="s">
        <v>48</v>
      </c>
      <c r="F16">
        <v>162</v>
      </c>
      <c r="G16" s="3">
        <v>1423</v>
      </c>
      <c r="H16" s="3">
        <v>230526</v>
      </c>
      <c r="K16" s="3"/>
      <c r="L16" s="3"/>
      <c r="M16" s="3"/>
      <c r="N16" s="3"/>
      <c r="O16" s="3"/>
      <c r="P16" s="3"/>
    </row>
    <row r="17" spans="1:8" x14ac:dyDescent="0.25">
      <c r="A17" s="2">
        <v>41649</v>
      </c>
      <c r="B17" t="s">
        <v>81</v>
      </c>
      <c r="C17" t="s">
        <v>72</v>
      </c>
      <c r="D17" t="s">
        <v>4</v>
      </c>
      <c r="E17" t="s">
        <v>48</v>
      </c>
      <c r="F17">
        <v>65</v>
      </c>
      <c r="G17" s="3">
        <v>1844</v>
      </c>
      <c r="H17" s="3">
        <v>119860</v>
      </c>
    </row>
    <row r="18" spans="1:8" x14ac:dyDescent="0.25">
      <c r="A18" s="2">
        <v>42011</v>
      </c>
      <c r="B18" t="s">
        <v>79</v>
      </c>
      <c r="C18" t="s">
        <v>71</v>
      </c>
      <c r="D18" t="s">
        <v>17</v>
      </c>
      <c r="E18" t="s">
        <v>49</v>
      </c>
      <c r="F18">
        <v>136</v>
      </c>
      <c r="G18" s="3">
        <v>41</v>
      </c>
      <c r="H18" s="3">
        <v>5576</v>
      </c>
    </row>
    <row r="19" spans="1:8" x14ac:dyDescent="0.25">
      <c r="A19" s="2">
        <v>41359</v>
      </c>
      <c r="B19" t="s">
        <v>79</v>
      </c>
      <c r="C19" t="s">
        <v>71</v>
      </c>
      <c r="D19" t="s">
        <v>17</v>
      </c>
      <c r="E19" t="s">
        <v>46</v>
      </c>
      <c r="F19">
        <v>184</v>
      </c>
      <c r="G19" s="3">
        <v>2139</v>
      </c>
      <c r="H19" s="3">
        <v>393576</v>
      </c>
    </row>
    <row r="20" spans="1:8" x14ac:dyDescent="0.25">
      <c r="A20" s="2">
        <v>41862</v>
      </c>
      <c r="B20" t="s">
        <v>80</v>
      </c>
      <c r="C20" t="s">
        <v>74</v>
      </c>
      <c r="D20" t="s">
        <v>9</v>
      </c>
      <c r="E20" t="s">
        <v>49</v>
      </c>
      <c r="F20">
        <v>168</v>
      </c>
      <c r="G20" s="3">
        <v>700</v>
      </c>
      <c r="H20" s="3">
        <v>117600</v>
      </c>
    </row>
    <row r="21" spans="1:8" x14ac:dyDescent="0.25">
      <c r="A21" s="2">
        <v>42666</v>
      </c>
      <c r="B21" t="s">
        <v>81</v>
      </c>
      <c r="C21" t="s">
        <v>75</v>
      </c>
      <c r="D21" t="s">
        <v>17</v>
      </c>
      <c r="E21" t="s">
        <v>47</v>
      </c>
      <c r="F21">
        <v>175</v>
      </c>
      <c r="G21" s="3">
        <v>1548</v>
      </c>
      <c r="H21" s="3">
        <v>270900</v>
      </c>
    </row>
    <row r="22" spans="1:8" x14ac:dyDescent="0.25">
      <c r="A22" s="2">
        <v>41692</v>
      </c>
      <c r="B22" t="s">
        <v>80</v>
      </c>
      <c r="C22" t="s">
        <v>75</v>
      </c>
      <c r="D22" t="s">
        <v>9</v>
      </c>
      <c r="E22" t="s">
        <v>50</v>
      </c>
      <c r="F22">
        <v>69</v>
      </c>
      <c r="G22" s="3">
        <v>96</v>
      </c>
      <c r="H22" s="3">
        <v>6624</v>
      </c>
    </row>
    <row r="23" spans="1:8" x14ac:dyDescent="0.25">
      <c r="A23" s="2">
        <v>41568</v>
      </c>
      <c r="B23" t="s">
        <v>78</v>
      </c>
      <c r="C23" t="s">
        <v>73</v>
      </c>
      <c r="D23" t="s">
        <v>7</v>
      </c>
      <c r="E23" t="s">
        <v>50</v>
      </c>
      <c r="F23">
        <v>190</v>
      </c>
      <c r="G23" s="3">
        <v>2596</v>
      </c>
      <c r="H23" s="3">
        <v>493240</v>
      </c>
    </row>
    <row r="24" spans="1:8" x14ac:dyDescent="0.25">
      <c r="A24" s="2">
        <v>42065</v>
      </c>
      <c r="B24" t="s">
        <v>81</v>
      </c>
      <c r="C24" t="s">
        <v>73</v>
      </c>
      <c r="D24" t="s">
        <v>9</v>
      </c>
      <c r="E24" t="s">
        <v>47</v>
      </c>
      <c r="F24">
        <v>18</v>
      </c>
      <c r="G24" s="3">
        <v>2863</v>
      </c>
      <c r="H24" s="3">
        <v>51534</v>
      </c>
    </row>
    <row r="25" spans="1:8" x14ac:dyDescent="0.25">
      <c r="A25" s="2">
        <v>41529</v>
      </c>
      <c r="B25" t="s">
        <v>78</v>
      </c>
      <c r="C25" t="s">
        <v>74</v>
      </c>
      <c r="D25" t="s">
        <v>17</v>
      </c>
      <c r="E25" t="s">
        <v>47</v>
      </c>
      <c r="F25">
        <v>89</v>
      </c>
      <c r="G25" s="3">
        <v>1114</v>
      </c>
      <c r="H25" s="3">
        <v>99146</v>
      </c>
    </row>
    <row r="26" spans="1:8" x14ac:dyDescent="0.25">
      <c r="A26" s="2">
        <v>42440</v>
      </c>
      <c r="B26" t="s">
        <v>81</v>
      </c>
      <c r="C26" t="s">
        <v>71</v>
      </c>
      <c r="D26" t="s">
        <v>7</v>
      </c>
      <c r="E26" t="s">
        <v>49</v>
      </c>
      <c r="F26">
        <v>36</v>
      </c>
      <c r="G26" s="3">
        <v>1729</v>
      </c>
      <c r="H26" s="3">
        <v>62244</v>
      </c>
    </row>
    <row r="27" spans="1:8" x14ac:dyDescent="0.25">
      <c r="A27" s="2">
        <v>42579</v>
      </c>
      <c r="B27" t="s">
        <v>81</v>
      </c>
      <c r="C27" t="s">
        <v>75</v>
      </c>
      <c r="D27" t="s">
        <v>4</v>
      </c>
      <c r="E27" t="s">
        <v>46</v>
      </c>
      <c r="F27">
        <v>168</v>
      </c>
      <c r="G27" s="3">
        <v>1752</v>
      </c>
      <c r="H27" s="3">
        <v>294336</v>
      </c>
    </row>
    <row r="28" spans="1:8" x14ac:dyDescent="0.25">
      <c r="A28" s="2">
        <v>42387</v>
      </c>
      <c r="B28" t="s">
        <v>80</v>
      </c>
      <c r="C28" t="s">
        <v>72</v>
      </c>
      <c r="D28" t="s">
        <v>4</v>
      </c>
      <c r="E28" t="s">
        <v>48</v>
      </c>
      <c r="F28">
        <v>93</v>
      </c>
      <c r="G28" s="3">
        <v>2186</v>
      </c>
      <c r="H28" s="3">
        <v>203298</v>
      </c>
    </row>
    <row r="29" spans="1:8" x14ac:dyDescent="0.25">
      <c r="A29" s="2">
        <v>41516</v>
      </c>
      <c r="B29" t="s">
        <v>78</v>
      </c>
      <c r="C29" t="s">
        <v>72</v>
      </c>
      <c r="D29" t="s">
        <v>4</v>
      </c>
      <c r="E29" t="s">
        <v>48</v>
      </c>
      <c r="F29">
        <v>18</v>
      </c>
      <c r="G29" s="3">
        <v>697</v>
      </c>
      <c r="H29" s="3">
        <v>12546</v>
      </c>
    </row>
    <row r="30" spans="1:8" x14ac:dyDescent="0.25">
      <c r="A30" s="2">
        <v>42176</v>
      </c>
      <c r="B30" t="s">
        <v>78</v>
      </c>
      <c r="C30" t="s">
        <v>74</v>
      </c>
      <c r="D30" t="s">
        <v>9</v>
      </c>
      <c r="E30" t="s">
        <v>49</v>
      </c>
      <c r="F30">
        <v>41</v>
      </c>
      <c r="G30" s="3">
        <v>1882</v>
      </c>
      <c r="H30" s="3">
        <v>77162</v>
      </c>
    </row>
    <row r="31" spans="1:8" x14ac:dyDescent="0.25">
      <c r="A31" s="2">
        <v>41772</v>
      </c>
      <c r="B31" t="s">
        <v>79</v>
      </c>
      <c r="C31" t="s">
        <v>72</v>
      </c>
      <c r="D31" t="s">
        <v>4</v>
      </c>
      <c r="E31" t="s">
        <v>48</v>
      </c>
      <c r="F31">
        <v>17</v>
      </c>
      <c r="G31" s="3">
        <v>2323</v>
      </c>
      <c r="H31" s="3">
        <v>39491</v>
      </c>
    </row>
    <row r="32" spans="1:8" x14ac:dyDescent="0.25">
      <c r="A32" s="2">
        <v>41506</v>
      </c>
      <c r="B32" t="s">
        <v>78</v>
      </c>
      <c r="C32" t="s">
        <v>72</v>
      </c>
      <c r="D32" t="s">
        <v>4</v>
      </c>
      <c r="E32" t="s">
        <v>50</v>
      </c>
      <c r="F32">
        <v>154</v>
      </c>
      <c r="G32" s="3">
        <v>1653</v>
      </c>
      <c r="H32" s="3">
        <v>254562</v>
      </c>
    </row>
    <row r="33" spans="1:8" x14ac:dyDescent="0.25">
      <c r="A33" s="2">
        <v>42434</v>
      </c>
      <c r="B33" t="s">
        <v>79</v>
      </c>
      <c r="C33" t="s">
        <v>71</v>
      </c>
      <c r="D33" t="s">
        <v>4</v>
      </c>
      <c r="E33" t="s">
        <v>46</v>
      </c>
      <c r="F33">
        <v>25</v>
      </c>
      <c r="G33" s="3">
        <v>1064</v>
      </c>
      <c r="H33" s="3">
        <v>26600</v>
      </c>
    </row>
    <row r="34" spans="1:8" x14ac:dyDescent="0.25">
      <c r="A34" s="2">
        <v>42550</v>
      </c>
      <c r="B34" t="s">
        <v>78</v>
      </c>
      <c r="C34" t="s">
        <v>75</v>
      </c>
      <c r="D34" t="s">
        <v>9</v>
      </c>
      <c r="E34" t="s">
        <v>46</v>
      </c>
      <c r="F34">
        <v>120</v>
      </c>
      <c r="G34" s="3">
        <v>972</v>
      </c>
      <c r="H34" s="3">
        <v>116640</v>
      </c>
    </row>
    <row r="35" spans="1:8" x14ac:dyDescent="0.25">
      <c r="A35" s="2">
        <v>42696</v>
      </c>
      <c r="B35" t="s">
        <v>81</v>
      </c>
      <c r="C35" t="s">
        <v>75</v>
      </c>
      <c r="D35" t="s">
        <v>9</v>
      </c>
      <c r="E35" t="s">
        <v>49</v>
      </c>
      <c r="F35">
        <v>82</v>
      </c>
      <c r="G35" s="3">
        <v>49</v>
      </c>
      <c r="H35" s="3">
        <v>4018</v>
      </c>
    </row>
    <row r="36" spans="1:8" x14ac:dyDescent="0.25">
      <c r="A36" s="2">
        <v>42205</v>
      </c>
      <c r="B36" t="s">
        <v>81</v>
      </c>
      <c r="C36" t="s">
        <v>74</v>
      </c>
      <c r="D36" t="s">
        <v>17</v>
      </c>
      <c r="E36" t="s">
        <v>48</v>
      </c>
      <c r="F36">
        <v>165</v>
      </c>
      <c r="G36" s="3">
        <v>1878</v>
      </c>
      <c r="H36" s="3">
        <v>309870</v>
      </c>
    </row>
    <row r="37" spans="1:8" x14ac:dyDescent="0.25">
      <c r="A37" s="2">
        <v>42183</v>
      </c>
      <c r="B37" t="s">
        <v>81</v>
      </c>
      <c r="C37" t="s">
        <v>72</v>
      </c>
      <c r="D37" t="s">
        <v>7</v>
      </c>
      <c r="E37" t="s">
        <v>50</v>
      </c>
      <c r="F37">
        <v>99</v>
      </c>
      <c r="G37" s="3">
        <v>2818</v>
      </c>
      <c r="H37" s="3">
        <v>278982</v>
      </c>
    </row>
    <row r="38" spans="1:8" x14ac:dyDescent="0.25">
      <c r="A38" s="2">
        <v>42142</v>
      </c>
      <c r="B38" t="s">
        <v>78</v>
      </c>
      <c r="C38" t="s">
        <v>72</v>
      </c>
      <c r="D38" t="s">
        <v>9</v>
      </c>
      <c r="E38" t="s">
        <v>48</v>
      </c>
      <c r="F38">
        <v>46</v>
      </c>
      <c r="G38" s="3">
        <v>1391</v>
      </c>
      <c r="H38" s="3">
        <v>63986</v>
      </c>
    </row>
    <row r="39" spans="1:8" x14ac:dyDescent="0.25">
      <c r="A39" s="2">
        <v>41631</v>
      </c>
      <c r="B39" t="s">
        <v>78</v>
      </c>
      <c r="C39" t="s">
        <v>74</v>
      </c>
      <c r="D39" t="s">
        <v>7</v>
      </c>
      <c r="E39" t="s">
        <v>48</v>
      </c>
      <c r="F39">
        <v>8</v>
      </c>
      <c r="G39" s="3">
        <v>775</v>
      </c>
      <c r="H39" s="3">
        <v>6200</v>
      </c>
    </row>
    <row r="40" spans="1:8" x14ac:dyDescent="0.25">
      <c r="A40" s="2">
        <v>41649</v>
      </c>
      <c r="B40" t="s">
        <v>79</v>
      </c>
      <c r="C40" t="s">
        <v>74</v>
      </c>
      <c r="D40" t="s">
        <v>4</v>
      </c>
      <c r="E40" t="s">
        <v>49</v>
      </c>
      <c r="F40">
        <v>100</v>
      </c>
      <c r="G40" s="3">
        <v>1649</v>
      </c>
      <c r="H40" s="3">
        <v>164900</v>
      </c>
    </row>
    <row r="41" spans="1:8" x14ac:dyDescent="0.25">
      <c r="A41" s="2">
        <v>42539</v>
      </c>
      <c r="B41" t="s">
        <v>79</v>
      </c>
      <c r="C41" t="s">
        <v>71</v>
      </c>
      <c r="D41" t="s">
        <v>4</v>
      </c>
      <c r="E41" t="s">
        <v>46</v>
      </c>
      <c r="F41">
        <v>174</v>
      </c>
      <c r="G41" s="3">
        <v>640</v>
      </c>
      <c r="H41" s="3">
        <v>111360</v>
      </c>
    </row>
    <row r="42" spans="1:8" x14ac:dyDescent="0.25">
      <c r="A42" s="2">
        <v>42495</v>
      </c>
      <c r="B42" t="s">
        <v>79</v>
      </c>
      <c r="C42" t="s">
        <v>75</v>
      </c>
      <c r="D42" t="s">
        <v>4</v>
      </c>
      <c r="E42" t="s">
        <v>49</v>
      </c>
      <c r="F42">
        <v>118</v>
      </c>
      <c r="G42" s="3">
        <v>785</v>
      </c>
      <c r="H42" s="3">
        <v>92630</v>
      </c>
    </row>
    <row r="43" spans="1:8" x14ac:dyDescent="0.25">
      <c r="A43" s="2">
        <v>42636</v>
      </c>
      <c r="B43" t="s">
        <v>78</v>
      </c>
      <c r="C43" t="s">
        <v>75</v>
      </c>
      <c r="D43" t="s">
        <v>7</v>
      </c>
      <c r="E43" t="s">
        <v>47</v>
      </c>
      <c r="F43">
        <v>71</v>
      </c>
      <c r="G43" s="3">
        <v>232</v>
      </c>
      <c r="H43" s="3">
        <v>16472</v>
      </c>
    </row>
    <row r="44" spans="1:8" x14ac:dyDescent="0.25">
      <c r="A44" s="2">
        <v>42187</v>
      </c>
      <c r="B44" t="s">
        <v>81</v>
      </c>
      <c r="C44" t="s">
        <v>75</v>
      </c>
      <c r="D44" t="s">
        <v>4</v>
      </c>
      <c r="E44" t="s">
        <v>50</v>
      </c>
      <c r="F44">
        <v>116</v>
      </c>
      <c r="G44" s="3">
        <v>1449</v>
      </c>
      <c r="H44" s="3">
        <v>168084</v>
      </c>
    </row>
    <row r="45" spans="1:8" x14ac:dyDescent="0.25">
      <c r="A45" s="2">
        <v>41558</v>
      </c>
      <c r="B45" t="s">
        <v>80</v>
      </c>
      <c r="C45" t="s">
        <v>72</v>
      </c>
      <c r="D45" t="s">
        <v>7</v>
      </c>
      <c r="E45" t="s">
        <v>50</v>
      </c>
      <c r="F45">
        <v>26</v>
      </c>
      <c r="G45" s="3">
        <v>801</v>
      </c>
      <c r="H45" s="3">
        <v>20826</v>
      </c>
    </row>
    <row r="46" spans="1:8" x14ac:dyDescent="0.25">
      <c r="A46" s="2">
        <v>42628</v>
      </c>
      <c r="B46" t="s">
        <v>80</v>
      </c>
      <c r="C46" t="s">
        <v>72</v>
      </c>
      <c r="D46" t="s">
        <v>7</v>
      </c>
      <c r="E46" t="s">
        <v>47</v>
      </c>
      <c r="F46">
        <v>120</v>
      </c>
      <c r="G46" s="3">
        <v>1967</v>
      </c>
      <c r="H46" s="3">
        <v>236040</v>
      </c>
    </row>
    <row r="47" spans="1:8" x14ac:dyDescent="0.25">
      <c r="A47" s="2">
        <v>42025</v>
      </c>
      <c r="B47" t="s">
        <v>80</v>
      </c>
      <c r="C47" t="s">
        <v>75</v>
      </c>
      <c r="D47" t="s">
        <v>7</v>
      </c>
      <c r="E47" t="s">
        <v>47</v>
      </c>
      <c r="F47">
        <v>183</v>
      </c>
      <c r="G47" s="3">
        <v>1470</v>
      </c>
      <c r="H47" s="3">
        <v>269010</v>
      </c>
    </row>
    <row r="48" spans="1:8" x14ac:dyDescent="0.25">
      <c r="A48" s="2">
        <v>42585</v>
      </c>
      <c r="B48" t="s">
        <v>79</v>
      </c>
      <c r="C48" t="s">
        <v>72</v>
      </c>
      <c r="D48" t="s">
        <v>7</v>
      </c>
      <c r="E48" t="s">
        <v>49</v>
      </c>
      <c r="F48">
        <v>54</v>
      </c>
      <c r="G48" s="3">
        <v>2140</v>
      </c>
      <c r="H48" s="3">
        <v>115560</v>
      </c>
    </row>
    <row r="49" spans="1:8" x14ac:dyDescent="0.25">
      <c r="A49" s="2">
        <v>42344</v>
      </c>
      <c r="B49" t="s">
        <v>78</v>
      </c>
      <c r="C49" t="s">
        <v>74</v>
      </c>
      <c r="D49" t="s">
        <v>9</v>
      </c>
      <c r="E49" t="s">
        <v>46</v>
      </c>
      <c r="F49">
        <v>93</v>
      </c>
      <c r="G49" s="3">
        <v>2544</v>
      </c>
      <c r="H49" s="3">
        <v>236592</v>
      </c>
    </row>
    <row r="50" spans="1:8" x14ac:dyDescent="0.25">
      <c r="A50" s="2">
        <v>42088</v>
      </c>
      <c r="B50" t="s">
        <v>78</v>
      </c>
      <c r="C50" t="s">
        <v>74</v>
      </c>
      <c r="D50" t="s">
        <v>9</v>
      </c>
      <c r="E50" t="s">
        <v>48</v>
      </c>
      <c r="F50">
        <v>1</v>
      </c>
      <c r="G50" s="3">
        <v>2849</v>
      </c>
      <c r="H50" s="3">
        <v>2849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9AC7-AABB-4657-B983-35CA6590BBE1}">
  <dimension ref="H1:S1"/>
  <sheetViews>
    <sheetView workbookViewId="0">
      <selection activeCell="J1" sqref="J1"/>
    </sheetView>
  </sheetViews>
  <sheetFormatPr defaultRowHeight="15" x14ac:dyDescent="0.25"/>
  <cols>
    <col min="1" max="1" width="10.7109375" bestFit="1" customWidth="1"/>
    <col min="5" max="5" width="11.140625" bestFit="1" customWidth="1"/>
    <col min="10" max="10" width="10.7109375" bestFit="1" customWidth="1"/>
  </cols>
  <sheetData>
    <row r="1" spans="8:19" x14ac:dyDescent="0.25">
      <c r="H1" t="s">
        <v>82</v>
      </c>
      <c r="S1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9E43-FFAC-4E20-957F-92A778D241D0}">
  <dimension ref="H1:S1"/>
  <sheetViews>
    <sheetView workbookViewId="0">
      <selection activeCell="J1" sqref="J1"/>
    </sheetView>
  </sheetViews>
  <sheetFormatPr defaultRowHeight="15" x14ac:dyDescent="0.25"/>
  <cols>
    <col min="1" max="1" width="10.7109375" bestFit="1" customWidth="1"/>
    <col min="5" max="5" width="11.140625" bestFit="1" customWidth="1"/>
    <col min="10" max="10" width="10.7109375" bestFit="1" customWidth="1"/>
  </cols>
  <sheetData>
    <row r="1" spans="8:19" x14ac:dyDescent="0.25">
      <c r="H1" t="s">
        <v>82</v>
      </c>
      <c r="S1" t="s">
        <v>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0059-6488-40CD-A937-B2D9D2EDA6DA}">
  <dimension ref="C1:K10"/>
  <sheetViews>
    <sheetView workbookViewId="0">
      <selection activeCell="B1" sqref="B1:K19"/>
    </sheetView>
  </sheetViews>
  <sheetFormatPr defaultRowHeight="15" x14ac:dyDescent="0.25"/>
  <cols>
    <col min="1" max="1" width="39.7109375" bestFit="1" customWidth="1"/>
    <col min="8" max="8" width="12.85546875" bestFit="1" customWidth="1"/>
    <col min="9" max="9" width="9.42578125" bestFit="1" customWidth="1"/>
  </cols>
  <sheetData>
    <row r="1" spans="3:11" x14ac:dyDescent="0.25">
      <c r="C1" s="10"/>
      <c r="D1" s="11"/>
      <c r="E1" s="10"/>
      <c r="F1" s="12"/>
      <c r="J1" s="12"/>
      <c r="K1" s="13"/>
    </row>
    <row r="2" spans="3:11" x14ac:dyDescent="0.25">
      <c r="J2" s="12"/>
      <c r="K2" s="13"/>
    </row>
    <row r="3" spans="3:11" x14ac:dyDescent="0.25">
      <c r="J3" s="12"/>
      <c r="K3" s="13"/>
    </row>
    <row r="10" spans="3:11" x14ac:dyDescent="0.25">
      <c r="E10" s="10"/>
      <c r="F10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8FF6-7923-4829-A0CB-E26EAA0924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224F-A043-42D3-A5AE-DF82E88D2FF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8D1D-C221-4C7F-996F-79C41614BFF2}">
  <dimension ref="A1:H50"/>
  <sheetViews>
    <sheetView workbookViewId="0">
      <selection activeCell="F11" sqref="F11"/>
    </sheetView>
  </sheetViews>
  <sheetFormatPr defaultRowHeight="15" x14ac:dyDescent="0.25"/>
  <cols>
    <col min="1" max="1" width="14.140625" bestFit="1" customWidth="1"/>
    <col min="2" max="2" width="17.5703125" bestFit="1" customWidth="1"/>
    <col min="3" max="3" width="9.42578125" bestFit="1" customWidth="1"/>
    <col min="4" max="4" width="18" bestFit="1" customWidth="1"/>
    <col min="5" max="5" width="12.28515625" bestFit="1" customWidth="1"/>
    <col min="6" max="6" width="8.28515625" bestFit="1" customWidth="1"/>
    <col min="7" max="7" width="8.140625" bestFit="1" customWidth="1"/>
    <col min="8" max="8" width="9.28515625" bestFit="1" customWidth="1"/>
    <col min="9" max="9" width="2.85546875" customWidth="1"/>
  </cols>
  <sheetData>
    <row r="1" spans="1:8" ht="15.75" x14ac:dyDescent="0.25">
      <c r="A1" s="1" t="s">
        <v>0</v>
      </c>
      <c r="B1" s="1" t="s">
        <v>70</v>
      </c>
      <c r="C1" s="1" t="s">
        <v>1</v>
      </c>
      <c r="D1" s="1" t="s">
        <v>2</v>
      </c>
      <c r="E1" s="4" t="s">
        <v>69</v>
      </c>
      <c r="F1" s="1" t="s">
        <v>43</v>
      </c>
      <c r="G1" s="1" t="s">
        <v>44</v>
      </c>
      <c r="H1" s="1" t="s">
        <v>45</v>
      </c>
    </row>
    <row r="2" spans="1:8" x14ac:dyDescent="0.25">
      <c r="A2" s="2">
        <v>41495</v>
      </c>
      <c r="B2" t="s">
        <v>78</v>
      </c>
      <c r="C2" t="s">
        <v>71</v>
      </c>
      <c r="D2" t="s">
        <v>4</v>
      </c>
      <c r="E2" t="s">
        <v>47</v>
      </c>
      <c r="F2">
        <v>7</v>
      </c>
      <c r="G2" s="3">
        <v>2658</v>
      </c>
      <c r="H2" s="3">
        <v>18606</v>
      </c>
    </row>
    <row r="3" spans="1:8" x14ac:dyDescent="0.25">
      <c r="A3" s="2">
        <v>41515</v>
      </c>
      <c r="B3" t="s">
        <v>79</v>
      </c>
      <c r="C3" t="s">
        <v>72</v>
      </c>
      <c r="D3" t="s">
        <v>4</v>
      </c>
      <c r="E3" t="s">
        <v>48</v>
      </c>
      <c r="F3">
        <v>10</v>
      </c>
      <c r="G3" s="3">
        <v>2549</v>
      </c>
      <c r="H3" s="3">
        <v>25490</v>
      </c>
    </row>
    <row r="4" spans="1:8" x14ac:dyDescent="0.25">
      <c r="A4" s="2">
        <v>41794</v>
      </c>
      <c r="B4" t="s">
        <v>78</v>
      </c>
      <c r="C4" t="s">
        <v>73</v>
      </c>
      <c r="D4" t="s">
        <v>7</v>
      </c>
      <c r="E4" t="s">
        <v>48</v>
      </c>
      <c r="F4">
        <v>128</v>
      </c>
      <c r="G4" s="3">
        <v>2216</v>
      </c>
      <c r="H4" s="3">
        <v>283648</v>
      </c>
    </row>
    <row r="5" spans="1:8" x14ac:dyDescent="0.25">
      <c r="A5" s="2">
        <v>42038</v>
      </c>
      <c r="B5" t="s">
        <v>80</v>
      </c>
      <c r="C5" t="s">
        <v>73</v>
      </c>
      <c r="D5" t="s">
        <v>9</v>
      </c>
      <c r="E5" t="s">
        <v>49</v>
      </c>
      <c r="F5">
        <v>30</v>
      </c>
      <c r="G5" s="3">
        <v>449</v>
      </c>
      <c r="H5" s="3">
        <v>13470</v>
      </c>
    </row>
    <row r="6" spans="1:8" x14ac:dyDescent="0.25">
      <c r="A6" s="2">
        <v>41420</v>
      </c>
      <c r="B6" t="s">
        <v>80</v>
      </c>
      <c r="C6" t="s">
        <v>71</v>
      </c>
      <c r="D6" t="s">
        <v>7</v>
      </c>
      <c r="E6" t="s">
        <v>50</v>
      </c>
      <c r="F6">
        <v>49</v>
      </c>
      <c r="G6" s="3">
        <v>2710</v>
      </c>
      <c r="H6" s="3">
        <v>132790</v>
      </c>
    </row>
    <row r="7" spans="1:8" x14ac:dyDescent="0.25">
      <c r="A7" s="2">
        <v>42498</v>
      </c>
      <c r="B7" t="s">
        <v>81</v>
      </c>
      <c r="C7" t="s">
        <v>74</v>
      </c>
      <c r="D7" t="s">
        <v>9</v>
      </c>
      <c r="E7" t="s">
        <v>49</v>
      </c>
      <c r="F7">
        <v>76</v>
      </c>
      <c r="G7" s="3">
        <v>760</v>
      </c>
      <c r="H7" s="3">
        <v>57760</v>
      </c>
    </row>
    <row r="8" spans="1:8" x14ac:dyDescent="0.25">
      <c r="A8" s="2">
        <v>42047</v>
      </c>
      <c r="B8" t="s">
        <v>81</v>
      </c>
      <c r="C8" t="s">
        <v>71</v>
      </c>
      <c r="D8" t="s">
        <v>9</v>
      </c>
      <c r="E8" t="s">
        <v>49</v>
      </c>
      <c r="F8">
        <v>47</v>
      </c>
      <c r="G8" s="3">
        <v>1647</v>
      </c>
      <c r="H8" s="3">
        <v>77409</v>
      </c>
    </row>
    <row r="9" spans="1:8" x14ac:dyDescent="0.25">
      <c r="A9" s="2">
        <v>41767</v>
      </c>
      <c r="B9" t="s">
        <v>78</v>
      </c>
      <c r="C9" t="s">
        <v>72</v>
      </c>
      <c r="D9" t="s">
        <v>9</v>
      </c>
      <c r="E9" t="s">
        <v>48</v>
      </c>
      <c r="F9">
        <v>160</v>
      </c>
      <c r="G9" s="3">
        <v>1084</v>
      </c>
      <c r="H9" s="3">
        <v>173440</v>
      </c>
    </row>
    <row r="10" spans="1:8" x14ac:dyDescent="0.25">
      <c r="A10" s="2">
        <v>42240</v>
      </c>
      <c r="B10" t="s">
        <v>78</v>
      </c>
      <c r="C10" t="s">
        <v>74</v>
      </c>
      <c r="D10" t="s">
        <v>9</v>
      </c>
      <c r="E10" t="s">
        <v>50</v>
      </c>
      <c r="F10">
        <v>80</v>
      </c>
      <c r="G10" s="3">
        <v>1322</v>
      </c>
      <c r="H10" s="3">
        <v>105760</v>
      </c>
    </row>
    <row r="11" spans="1:8" x14ac:dyDescent="0.25">
      <c r="A11" s="2">
        <v>42517</v>
      </c>
      <c r="B11" t="s">
        <v>79</v>
      </c>
      <c r="C11" t="s">
        <v>74</v>
      </c>
      <c r="D11" t="s">
        <v>9</v>
      </c>
      <c r="E11" t="s">
        <v>46</v>
      </c>
      <c r="F11">
        <v>21</v>
      </c>
      <c r="G11" s="3">
        <v>1481</v>
      </c>
      <c r="H11" s="3">
        <v>31101</v>
      </c>
    </row>
    <row r="12" spans="1:8" x14ac:dyDescent="0.25">
      <c r="A12" s="2">
        <v>41403</v>
      </c>
      <c r="B12" t="s">
        <v>80</v>
      </c>
      <c r="C12" t="s">
        <v>75</v>
      </c>
      <c r="D12" t="s">
        <v>4</v>
      </c>
      <c r="E12" t="s">
        <v>46</v>
      </c>
      <c r="F12">
        <v>81</v>
      </c>
      <c r="G12" s="3">
        <v>845</v>
      </c>
      <c r="H12" s="3">
        <v>68445</v>
      </c>
    </row>
    <row r="13" spans="1:8" x14ac:dyDescent="0.25">
      <c r="A13" s="2">
        <v>42749</v>
      </c>
      <c r="B13" t="s">
        <v>79</v>
      </c>
      <c r="C13" t="s">
        <v>75</v>
      </c>
      <c r="D13" t="s">
        <v>4</v>
      </c>
      <c r="E13" t="s">
        <v>49</v>
      </c>
      <c r="F13">
        <v>142</v>
      </c>
      <c r="G13" s="3">
        <v>723</v>
      </c>
      <c r="H13" s="3">
        <v>102666</v>
      </c>
    </row>
    <row r="14" spans="1:8" x14ac:dyDescent="0.25">
      <c r="A14" s="2">
        <v>42397</v>
      </c>
      <c r="B14" t="s">
        <v>80</v>
      </c>
      <c r="C14" t="s">
        <v>72</v>
      </c>
      <c r="D14" t="s">
        <v>4</v>
      </c>
      <c r="E14" t="s">
        <v>48</v>
      </c>
      <c r="F14">
        <v>113</v>
      </c>
      <c r="G14" s="3">
        <v>2859</v>
      </c>
      <c r="H14" s="3">
        <v>323067</v>
      </c>
    </row>
    <row r="15" spans="1:8" x14ac:dyDescent="0.25">
      <c r="A15" s="2">
        <v>42589</v>
      </c>
      <c r="B15" t="s">
        <v>81</v>
      </c>
      <c r="C15" t="s">
        <v>72</v>
      </c>
      <c r="D15" t="s">
        <v>17</v>
      </c>
      <c r="E15" t="s">
        <v>50</v>
      </c>
      <c r="F15">
        <v>130</v>
      </c>
      <c r="G15" s="3">
        <v>1029</v>
      </c>
      <c r="H15" s="3">
        <v>133770</v>
      </c>
    </row>
    <row r="16" spans="1:8" x14ac:dyDescent="0.25">
      <c r="A16" s="2">
        <v>41730</v>
      </c>
      <c r="B16" t="s">
        <v>81</v>
      </c>
      <c r="C16" t="s">
        <v>75</v>
      </c>
      <c r="D16" t="s">
        <v>17</v>
      </c>
      <c r="E16" t="s">
        <v>48</v>
      </c>
      <c r="F16">
        <v>162</v>
      </c>
      <c r="G16" s="3">
        <v>1423</v>
      </c>
      <c r="H16" s="3">
        <v>230526</v>
      </c>
    </row>
    <row r="17" spans="1:8" x14ac:dyDescent="0.25">
      <c r="A17" s="2">
        <v>41649</v>
      </c>
      <c r="B17" t="s">
        <v>81</v>
      </c>
      <c r="C17" t="s">
        <v>72</v>
      </c>
      <c r="D17" t="s">
        <v>4</v>
      </c>
      <c r="E17" t="s">
        <v>48</v>
      </c>
      <c r="F17">
        <v>65</v>
      </c>
      <c r="G17" s="3">
        <v>1844</v>
      </c>
      <c r="H17" s="3">
        <v>119860</v>
      </c>
    </row>
    <row r="18" spans="1:8" x14ac:dyDescent="0.25">
      <c r="A18" s="2">
        <v>42011</v>
      </c>
      <c r="B18" t="s">
        <v>79</v>
      </c>
      <c r="C18" t="s">
        <v>71</v>
      </c>
      <c r="D18" t="s">
        <v>17</v>
      </c>
      <c r="E18" t="s">
        <v>49</v>
      </c>
      <c r="F18">
        <v>136</v>
      </c>
      <c r="G18" s="3">
        <v>41</v>
      </c>
      <c r="H18" s="3">
        <v>5576</v>
      </c>
    </row>
    <row r="19" spans="1:8" x14ac:dyDescent="0.25">
      <c r="A19" s="2">
        <v>41359</v>
      </c>
      <c r="B19" t="s">
        <v>79</v>
      </c>
      <c r="C19" t="s">
        <v>71</v>
      </c>
      <c r="D19" t="s">
        <v>17</v>
      </c>
      <c r="E19" t="s">
        <v>46</v>
      </c>
      <c r="F19">
        <v>184</v>
      </c>
      <c r="G19" s="3">
        <v>2139</v>
      </c>
      <c r="H19" s="3">
        <v>393576</v>
      </c>
    </row>
    <row r="20" spans="1:8" x14ac:dyDescent="0.25">
      <c r="A20" s="2">
        <v>41862</v>
      </c>
      <c r="B20" t="s">
        <v>80</v>
      </c>
      <c r="C20" t="s">
        <v>74</v>
      </c>
      <c r="D20" t="s">
        <v>9</v>
      </c>
      <c r="E20" t="s">
        <v>49</v>
      </c>
      <c r="F20">
        <v>168</v>
      </c>
      <c r="G20" s="3">
        <v>700</v>
      </c>
      <c r="H20" s="3">
        <v>117600</v>
      </c>
    </row>
    <row r="21" spans="1:8" x14ac:dyDescent="0.25">
      <c r="A21" s="2">
        <v>42666</v>
      </c>
      <c r="B21" t="s">
        <v>81</v>
      </c>
      <c r="C21" t="s">
        <v>75</v>
      </c>
      <c r="D21" t="s">
        <v>17</v>
      </c>
      <c r="E21" t="s">
        <v>47</v>
      </c>
      <c r="F21">
        <v>175</v>
      </c>
      <c r="G21" s="3">
        <v>1548</v>
      </c>
      <c r="H21" s="3">
        <v>270900</v>
      </c>
    </row>
    <row r="22" spans="1:8" x14ac:dyDescent="0.25">
      <c r="A22" s="2">
        <v>41692</v>
      </c>
      <c r="B22" t="s">
        <v>80</v>
      </c>
      <c r="C22" t="s">
        <v>75</v>
      </c>
      <c r="D22" t="s">
        <v>9</v>
      </c>
      <c r="E22" t="s">
        <v>50</v>
      </c>
      <c r="F22">
        <v>69</v>
      </c>
      <c r="G22" s="3">
        <v>96</v>
      </c>
      <c r="H22" s="3">
        <v>6624</v>
      </c>
    </row>
    <row r="23" spans="1:8" x14ac:dyDescent="0.25">
      <c r="A23" s="2">
        <v>41568</v>
      </c>
      <c r="B23" t="s">
        <v>78</v>
      </c>
      <c r="C23" t="s">
        <v>73</v>
      </c>
      <c r="D23" t="s">
        <v>7</v>
      </c>
      <c r="E23" t="s">
        <v>50</v>
      </c>
      <c r="F23">
        <v>190</v>
      </c>
      <c r="G23" s="3">
        <v>2596</v>
      </c>
      <c r="H23" s="3">
        <v>493240</v>
      </c>
    </row>
    <row r="24" spans="1:8" x14ac:dyDescent="0.25">
      <c r="A24" s="2">
        <v>42065</v>
      </c>
      <c r="B24" t="s">
        <v>81</v>
      </c>
      <c r="C24" t="s">
        <v>73</v>
      </c>
      <c r="D24" t="s">
        <v>9</v>
      </c>
      <c r="E24" t="s">
        <v>47</v>
      </c>
      <c r="F24">
        <v>18</v>
      </c>
      <c r="G24" s="3">
        <v>2863</v>
      </c>
      <c r="H24" s="3">
        <v>51534</v>
      </c>
    </row>
    <row r="25" spans="1:8" x14ac:dyDescent="0.25">
      <c r="A25" s="2">
        <v>41529</v>
      </c>
      <c r="B25" t="s">
        <v>78</v>
      </c>
      <c r="C25" t="s">
        <v>74</v>
      </c>
      <c r="D25" t="s">
        <v>17</v>
      </c>
      <c r="E25" t="s">
        <v>47</v>
      </c>
      <c r="F25">
        <v>89</v>
      </c>
      <c r="G25" s="3">
        <v>1114</v>
      </c>
      <c r="H25" s="3">
        <v>99146</v>
      </c>
    </row>
    <row r="26" spans="1:8" x14ac:dyDescent="0.25">
      <c r="A26" s="2">
        <v>42440</v>
      </c>
      <c r="B26" t="s">
        <v>81</v>
      </c>
      <c r="C26" t="s">
        <v>71</v>
      </c>
      <c r="D26" t="s">
        <v>7</v>
      </c>
      <c r="E26" t="s">
        <v>49</v>
      </c>
      <c r="F26">
        <v>36</v>
      </c>
      <c r="G26" s="3">
        <v>1729</v>
      </c>
      <c r="H26" s="3">
        <v>62244</v>
      </c>
    </row>
    <row r="27" spans="1:8" x14ac:dyDescent="0.25">
      <c r="A27" s="2">
        <v>42579</v>
      </c>
      <c r="B27" t="s">
        <v>81</v>
      </c>
      <c r="C27" t="s">
        <v>75</v>
      </c>
      <c r="D27" t="s">
        <v>4</v>
      </c>
      <c r="E27" t="s">
        <v>46</v>
      </c>
      <c r="F27">
        <v>168</v>
      </c>
      <c r="G27" s="3">
        <v>1752</v>
      </c>
      <c r="H27" s="3">
        <v>294336</v>
      </c>
    </row>
    <row r="28" spans="1:8" x14ac:dyDescent="0.25">
      <c r="A28" s="2">
        <v>42387</v>
      </c>
      <c r="B28" t="s">
        <v>80</v>
      </c>
      <c r="C28" t="s">
        <v>72</v>
      </c>
      <c r="D28" t="s">
        <v>4</v>
      </c>
      <c r="E28" t="s">
        <v>48</v>
      </c>
      <c r="F28">
        <v>93</v>
      </c>
      <c r="G28" s="3">
        <v>2186</v>
      </c>
      <c r="H28" s="3">
        <v>203298</v>
      </c>
    </row>
    <row r="29" spans="1:8" x14ac:dyDescent="0.25">
      <c r="A29" s="2">
        <v>41516</v>
      </c>
      <c r="B29" t="s">
        <v>78</v>
      </c>
      <c r="C29" t="s">
        <v>72</v>
      </c>
      <c r="D29" t="s">
        <v>4</v>
      </c>
      <c r="E29" t="s">
        <v>48</v>
      </c>
      <c r="F29">
        <v>18</v>
      </c>
      <c r="G29" s="3">
        <v>697</v>
      </c>
      <c r="H29" s="3">
        <v>12546</v>
      </c>
    </row>
    <row r="30" spans="1:8" x14ac:dyDescent="0.25">
      <c r="A30" s="2">
        <v>42176</v>
      </c>
      <c r="B30" t="s">
        <v>78</v>
      </c>
      <c r="C30" t="s">
        <v>74</v>
      </c>
      <c r="D30" t="s">
        <v>9</v>
      </c>
      <c r="E30" t="s">
        <v>49</v>
      </c>
      <c r="F30">
        <v>41</v>
      </c>
      <c r="G30" s="3">
        <v>1882</v>
      </c>
      <c r="H30" s="3">
        <v>77162</v>
      </c>
    </row>
    <row r="31" spans="1:8" x14ac:dyDescent="0.25">
      <c r="A31" s="2">
        <v>41772</v>
      </c>
      <c r="B31" t="s">
        <v>79</v>
      </c>
      <c r="C31" t="s">
        <v>72</v>
      </c>
      <c r="D31" t="s">
        <v>4</v>
      </c>
      <c r="E31" t="s">
        <v>48</v>
      </c>
      <c r="F31">
        <v>17</v>
      </c>
      <c r="G31" s="3">
        <v>2323</v>
      </c>
      <c r="H31" s="3">
        <v>39491</v>
      </c>
    </row>
    <row r="32" spans="1:8" x14ac:dyDescent="0.25">
      <c r="A32" s="2">
        <v>41506</v>
      </c>
      <c r="B32" t="s">
        <v>78</v>
      </c>
      <c r="C32" t="s">
        <v>72</v>
      </c>
      <c r="D32" t="s">
        <v>4</v>
      </c>
      <c r="E32" t="s">
        <v>50</v>
      </c>
      <c r="F32">
        <v>154</v>
      </c>
      <c r="G32" s="3">
        <v>1653</v>
      </c>
      <c r="H32" s="3">
        <v>254562</v>
      </c>
    </row>
    <row r="33" spans="1:8" x14ac:dyDescent="0.25">
      <c r="A33" s="2">
        <v>42434</v>
      </c>
      <c r="B33" t="s">
        <v>79</v>
      </c>
      <c r="C33" t="s">
        <v>71</v>
      </c>
      <c r="D33" t="s">
        <v>4</v>
      </c>
      <c r="E33" t="s">
        <v>46</v>
      </c>
      <c r="F33">
        <v>25</v>
      </c>
      <c r="G33" s="3">
        <v>1064</v>
      </c>
      <c r="H33" s="3">
        <v>26600</v>
      </c>
    </row>
    <row r="34" spans="1:8" x14ac:dyDescent="0.25">
      <c r="A34" s="2">
        <v>42550</v>
      </c>
      <c r="B34" t="s">
        <v>78</v>
      </c>
      <c r="C34" t="s">
        <v>75</v>
      </c>
      <c r="D34" t="s">
        <v>9</v>
      </c>
      <c r="E34" t="s">
        <v>46</v>
      </c>
      <c r="F34">
        <v>120</v>
      </c>
      <c r="G34" s="3">
        <v>972</v>
      </c>
      <c r="H34" s="3">
        <v>116640</v>
      </c>
    </row>
    <row r="35" spans="1:8" x14ac:dyDescent="0.25">
      <c r="A35" s="2">
        <v>42696</v>
      </c>
      <c r="B35" t="s">
        <v>81</v>
      </c>
      <c r="C35" t="s">
        <v>75</v>
      </c>
      <c r="D35" t="s">
        <v>9</v>
      </c>
      <c r="E35" t="s">
        <v>49</v>
      </c>
      <c r="F35">
        <v>82</v>
      </c>
      <c r="G35" s="3">
        <v>49</v>
      </c>
      <c r="H35" s="3">
        <v>4018</v>
      </c>
    </row>
    <row r="36" spans="1:8" x14ac:dyDescent="0.25">
      <c r="A36" s="2">
        <v>42205</v>
      </c>
      <c r="B36" t="s">
        <v>81</v>
      </c>
      <c r="C36" t="s">
        <v>74</v>
      </c>
      <c r="D36" t="s">
        <v>17</v>
      </c>
      <c r="E36" t="s">
        <v>48</v>
      </c>
      <c r="F36">
        <v>165</v>
      </c>
      <c r="G36" s="3">
        <v>1878</v>
      </c>
      <c r="H36" s="3">
        <v>309870</v>
      </c>
    </row>
    <row r="37" spans="1:8" x14ac:dyDescent="0.25">
      <c r="A37" s="2">
        <v>42183</v>
      </c>
      <c r="B37" t="s">
        <v>81</v>
      </c>
      <c r="C37" t="s">
        <v>72</v>
      </c>
      <c r="D37" t="s">
        <v>7</v>
      </c>
      <c r="E37" t="s">
        <v>50</v>
      </c>
      <c r="F37">
        <v>99</v>
      </c>
      <c r="G37" s="3">
        <v>2818</v>
      </c>
      <c r="H37" s="3">
        <v>278982</v>
      </c>
    </row>
    <row r="38" spans="1:8" x14ac:dyDescent="0.25">
      <c r="A38" s="2">
        <v>42142</v>
      </c>
      <c r="B38" t="s">
        <v>78</v>
      </c>
      <c r="C38" t="s">
        <v>72</v>
      </c>
      <c r="D38" t="s">
        <v>9</v>
      </c>
      <c r="E38" t="s">
        <v>48</v>
      </c>
      <c r="F38">
        <v>46</v>
      </c>
      <c r="G38" s="3">
        <v>1391</v>
      </c>
      <c r="H38" s="3">
        <v>63986</v>
      </c>
    </row>
    <row r="39" spans="1:8" x14ac:dyDescent="0.25">
      <c r="A39" s="2">
        <v>41631</v>
      </c>
      <c r="B39" t="s">
        <v>78</v>
      </c>
      <c r="C39" t="s">
        <v>74</v>
      </c>
      <c r="D39" t="s">
        <v>7</v>
      </c>
      <c r="E39" t="s">
        <v>48</v>
      </c>
      <c r="F39">
        <v>8</v>
      </c>
      <c r="G39" s="3">
        <v>775</v>
      </c>
      <c r="H39" s="3">
        <v>6200</v>
      </c>
    </row>
    <row r="40" spans="1:8" x14ac:dyDescent="0.25">
      <c r="A40" s="2">
        <v>41649</v>
      </c>
      <c r="B40" t="s">
        <v>79</v>
      </c>
      <c r="C40" t="s">
        <v>74</v>
      </c>
      <c r="D40" t="s">
        <v>4</v>
      </c>
      <c r="E40" t="s">
        <v>49</v>
      </c>
      <c r="F40">
        <v>100</v>
      </c>
      <c r="G40" s="3">
        <v>1649</v>
      </c>
      <c r="H40" s="3">
        <v>164900</v>
      </c>
    </row>
    <row r="41" spans="1:8" x14ac:dyDescent="0.25">
      <c r="A41" s="2">
        <v>42539</v>
      </c>
      <c r="B41" t="s">
        <v>79</v>
      </c>
      <c r="C41" t="s">
        <v>71</v>
      </c>
      <c r="D41" t="s">
        <v>4</v>
      </c>
      <c r="E41" t="s">
        <v>46</v>
      </c>
      <c r="F41">
        <v>174</v>
      </c>
      <c r="G41" s="3">
        <v>640</v>
      </c>
      <c r="H41" s="3">
        <v>111360</v>
      </c>
    </row>
    <row r="42" spans="1:8" x14ac:dyDescent="0.25">
      <c r="A42" s="2">
        <v>42495</v>
      </c>
      <c r="B42" t="s">
        <v>79</v>
      </c>
      <c r="C42" t="s">
        <v>75</v>
      </c>
      <c r="D42" t="s">
        <v>4</v>
      </c>
      <c r="E42" t="s">
        <v>49</v>
      </c>
      <c r="F42">
        <v>118</v>
      </c>
      <c r="G42" s="3">
        <v>785</v>
      </c>
      <c r="H42" s="3">
        <v>92630</v>
      </c>
    </row>
    <row r="43" spans="1:8" x14ac:dyDescent="0.25">
      <c r="A43" s="2">
        <v>42636</v>
      </c>
      <c r="B43" t="s">
        <v>78</v>
      </c>
      <c r="C43" t="s">
        <v>75</v>
      </c>
      <c r="D43" t="s">
        <v>7</v>
      </c>
      <c r="E43" t="s">
        <v>47</v>
      </c>
      <c r="F43">
        <v>71</v>
      </c>
      <c r="G43" s="3">
        <v>232</v>
      </c>
      <c r="H43" s="3">
        <v>16472</v>
      </c>
    </row>
    <row r="44" spans="1:8" x14ac:dyDescent="0.25">
      <c r="A44" s="2">
        <v>42187</v>
      </c>
      <c r="B44" t="s">
        <v>81</v>
      </c>
      <c r="C44" t="s">
        <v>75</v>
      </c>
      <c r="D44" t="s">
        <v>4</v>
      </c>
      <c r="E44" t="s">
        <v>50</v>
      </c>
      <c r="F44">
        <v>116</v>
      </c>
      <c r="G44" s="3">
        <v>1449</v>
      </c>
      <c r="H44" s="3">
        <v>168084</v>
      </c>
    </row>
    <row r="45" spans="1:8" x14ac:dyDescent="0.25">
      <c r="A45" s="2">
        <v>41558</v>
      </c>
      <c r="B45" t="s">
        <v>80</v>
      </c>
      <c r="C45" t="s">
        <v>72</v>
      </c>
      <c r="D45" t="s">
        <v>7</v>
      </c>
      <c r="E45" t="s">
        <v>50</v>
      </c>
      <c r="F45">
        <v>26</v>
      </c>
      <c r="G45" s="3">
        <v>801</v>
      </c>
      <c r="H45" s="3">
        <v>20826</v>
      </c>
    </row>
    <row r="46" spans="1:8" x14ac:dyDescent="0.25">
      <c r="A46" s="2">
        <v>42628</v>
      </c>
      <c r="B46" t="s">
        <v>80</v>
      </c>
      <c r="C46" t="s">
        <v>72</v>
      </c>
      <c r="D46" t="s">
        <v>7</v>
      </c>
      <c r="E46" t="s">
        <v>47</v>
      </c>
      <c r="F46">
        <v>120</v>
      </c>
      <c r="G46" s="3">
        <v>1967</v>
      </c>
      <c r="H46" s="3">
        <v>236040</v>
      </c>
    </row>
    <row r="47" spans="1:8" x14ac:dyDescent="0.25">
      <c r="A47" s="2">
        <v>42025</v>
      </c>
      <c r="B47" t="s">
        <v>80</v>
      </c>
      <c r="C47" t="s">
        <v>75</v>
      </c>
      <c r="D47" t="s">
        <v>7</v>
      </c>
      <c r="E47" t="s">
        <v>47</v>
      </c>
      <c r="F47">
        <v>183</v>
      </c>
      <c r="G47" s="3">
        <v>1470</v>
      </c>
      <c r="H47" s="3">
        <v>269010</v>
      </c>
    </row>
    <row r="48" spans="1:8" x14ac:dyDescent="0.25">
      <c r="A48" s="2">
        <v>42585</v>
      </c>
      <c r="B48" t="s">
        <v>79</v>
      </c>
      <c r="C48" t="s">
        <v>72</v>
      </c>
      <c r="D48" t="s">
        <v>7</v>
      </c>
      <c r="E48" t="s">
        <v>49</v>
      </c>
      <c r="F48">
        <v>54</v>
      </c>
      <c r="G48" s="3">
        <v>2140</v>
      </c>
      <c r="H48" s="3">
        <v>115560</v>
      </c>
    </row>
    <row r="49" spans="1:8" x14ac:dyDescent="0.25">
      <c r="A49" s="2">
        <v>42344</v>
      </c>
      <c r="B49" t="s">
        <v>78</v>
      </c>
      <c r="C49" t="s">
        <v>74</v>
      </c>
      <c r="D49" t="s">
        <v>9</v>
      </c>
      <c r="E49" t="s">
        <v>46</v>
      </c>
      <c r="F49">
        <v>93</v>
      </c>
      <c r="G49" s="3">
        <v>2544</v>
      </c>
      <c r="H49" s="3">
        <v>236592</v>
      </c>
    </row>
    <row r="50" spans="1:8" x14ac:dyDescent="0.25">
      <c r="A50" s="2">
        <v>42088</v>
      </c>
      <c r="B50" t="s">
        <v>78</v>
      </c>
      <c r="C50" t="s">
        <v>74</v>
      </c>
      <c r="D50" t="s">
        <v>9</v>
      </c>
      <c r="E50" t="s">
        <v>48</v>
      </c>
      <c r="F50">
        <v>1</v>
      </c>
      <c r="G50" s="3">
        <v>2849</v>
      </c>
      <c r="H50" s="3">
        <v>2849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6D1F-D63F-4254-A59F-961EDA8E45CD}">
  <dimension ref="A1:Q50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8.7109375" customWidth="1"/>
    <col min="4" max="5" width="17.7109375" customWidth="1"/>
    <col min="6" max="6" width="9.140625" customWidth="1"/>
    <col min="7" max="7" width="9.85546875" bestFit="1" customWidth="1"/>
    <col min="8" max="8" width="11.85546875" bestFit="1" customWidth="1"/>
    <col min="9" max="9" width="2.85546875" customWidth="1"/>
    <col min="10" max="10" width="21.28515625" customWidth="1"/>
    <col min="11" max="11" width="15.5703125" bestFit="1" customWidth="1"/>
  </cols>
  <sheetData>
    <row r="1" spans="1:17" ht="15.75" x14ac:dyDescent="0.25">
      <c r="A1" s="1" t="s">
        <v>0</v>
      </c>
      <c r="B1" s="1" t="s">
        <v>70</v>
      </c>
      <c r="C1" s="1" t="s">
        <v>1</v>
      </c>
      <c r="D1" s="1" t="s">
        <v>2</v>
      </c>
      <c r="E1" s="4" t="s">
        <v>69</v>
      </c>
      <c r="F1" s="1" t="s">
        <v>43</v>
      </c>
      <c r="G1" s="1" t="s">
        <v>44</v>
      </c>
      <c r="H1" s="1" t="s">
        <v>45</v>
      </c>
      <c r="J1" t="s">
        <v>2</v>
      </c>
      <c r="K1" t="s">
        <v>70</v>
      </c>
      <c r="L1" s="8"/>
    </row>
    <row r="2" spans="1:17" x14ac:dyDescent="0.25">
      <c r="A2" s="2">
        <v>41495</v>
      </c>
      <c r="B2" t="s">
        <v>78</v>
      </c>
      <c r="C2" t="s">
        <v>71</v>
      </c>
      <c r="D2" t="s">
        <v>4</v>
      </c>
      <c r="E2" t="s">
        <v>47</v>
      </c>
      <c r="F2">
        <v>7</v>
      </c>
      <c r="G2" s="3">
        <v>2658</v>
      </c>
      <c r="H2" s="3">
        <v>18606</v>
      </c>
      <c r="K2" s="8"/>
      <c r="L2" s="8"/>
    </row>
    <row r="3" spans="1:17" x14ac:dyDescent="0.25">
      <c r="A3" s="2">
        <v>41515</v>
      </c>
      <c r="B3" t="s">
        <v>79</v>
      </c>
      <c r="C3" t="s">
        <v>72</v>
      </c>
      <c r="D3" t="s">
        <v>4</v>
      </c>
      <c r="E3" t="s">
        <v>48</v>
      </c>
      <c r="F3">
        <v>10</v>
      </c>
      <c r="G3" s="3">
        <v>2549</v>
      </c>
      <c r="H3" s="3">
        <v>25490</v>
      </c>
    </row>
    <row r="4" spans="1:17" ht="19.5" thickBot="1" x14ac:dyDescent="0.35">
      <c r="A4" s="2">
        <v>41794</v>
      </c>
      <c r="B4" t="s">
        <v>78</v>
      </c>
      <c r="C4" t="s">
        <v>73</v>
      </c>
      <c r="D4" t="s">
        <v>7</v>
      </c>
      <c r="E4" t="s">
        <v>48</v>
      </c>
      <c r="F4">
        <v>128</v>
      </c>
      <c r="G4" s="3">
        <v>2216</v>
      </c>
      <c r="H4" s="3">
        <v>283648</v>
      </c>
      <c r="J4" s="9" t="s">
        <v>77</v>
      </c>
      <c r="K4" s="9"/>
      <c r="L4" s="9"/>
      <c r="M4" s="9"/>
      <c r="N4" s="9"/>
      <c r="O4" s="9"/>
      <c r="P4" s="9"/>
      <c r="Q4" s="9"/>
    </row>
    <row r="5" spans="1:17" ht="15.75" thickTop="1" x14ac:dyDescent="0.25">
      <c r="A5" s="2">
        <v>42038</v>
      </c>
      <c r="B5" t="s">
        <v>80</v>
      </c>
      <c r="C5" t="s">
        <v>73</v>
      </c>
      <c r="D5" t="s">
        <v>9</v>
      </c>
      <c r="E5" t="s">
        <v>49</v>
      </c>
      <c r="F5">
        <v>30</v>
      </c>
      <c r="G5" s="3">
        <v>449</v>
      </c>
      <c r="H5" s="3">
        <v>13470</v>
      </c>
      <c r="J5" s="2" t="str">
        <f>J1&amp;" "&amp;"/"&amp;" "&amp;K1</f>
        <v>Customer Type / Sales Manager</v>
      </c>
      <c r="K5" t="str" cm="1">
        <f t="array" ref="K5:N5">TRANSPOSE(_xlfn._xlws.SORT(_xlfn.UNIQUE(_xlfn.XLOOKUP(K1,Cross_Tab_Sumproduct[#Headers],Cross_Tab_Sumproduct[]))))</f>
        <v>Connor Rulibeth</v>
      </c>
      <c r="L5" t="str">
        <v>Nicholas Dean</v>
      </c>
      <c r="M5" t="str">
        <v>Phoebe Harding</v>
      </c>
      <c r="N5" t="str">
        <v>Yvonne Matthew</v>
      </c>
    </row>
    <row r="6" spans="1:17" x14ac:dyDescent="0.25">
      <c r="A6" s="2">
        <v>41420</v>
      </c>
      <c r="B6" t="s">
        <v>80</v>
      </c>
      <c r="C6" t="s">
        <v>71</v>
      </c>
      <c r="D6" t="s">
        <v>7</v>
      </c>
      <c r="E6" t="s">
        <v>50</v>
      </c>
      <c r="F6">
        <v>49</v>
      </c>
      <c r="G6" s="3">
        <v>2710</v>
      </c>
      <c r="H6" s="3">
        <v>132790</v>
      </c>
      <c r="J6" s="2" t="str" cm="1">
        <f t="array" ref="J6:J9">_xlfn.UNIQUE(_xlfn.XLOOKUP(J1,Cross_Tab_Sumproduct[#Headers],Cross_Tab_Sumproduct[]))</f>
        <v>Home Office</v>
      </c>
    </row>
    <row r="7" spans="1:17" x14ac:dyDescent="0.25">
      <c r="A7" s="2">
        <v>42498</v>
      </c>
      <c r="B7" t="s">
        <v>81</v>
      </c>
      <c r="C7" t="s">
        <v>74</v>
      </c>
      <c r="D7" t="s">
        <v>9</v>
      </c>
      <c r="E7" t="s">
        <v>49</v>
      </c>
      <c r="F7">
        <v>76</v>
      </c>
      <c r="G7" s="3">
        <v>760</v>
      </c>
      <c r="H7" s="3">
        <v>57760</v>
      </c>
      <c r="J7" s="2" t="str">
        <v>Small Business</v>
      </c>
    </row>
    <row r="8" spans="1:17" x14ac:dyDescent="0.25">
      <c r="A8" s="2">
        <v>42047</v>
      </c>
      <c r="B8" t="s">
        <v>81</v>
      </c>
      <c r="C8" t="s">
        <v>71</v>
      </c>
      <c r="D8" t="s">
        <v>9</v>
      </c>
      <c r="E8" t="s">
        <v>49</v>
      </c>
      <c r="F8">
        <v>47</v>
      </c>
      <c r="G8" s="3">
        <v>1647</v>
      </c>
      <c r="H8" s="3">
        <v>77409</v>
      </c>
      <c r="J8" s="2" t="str">
        <v>Corporate</v>
      </c>
    </row>
    <row r="9" spans="1:17" x14ac:dyDescent="0.25">
      <c r="A9" s="2">
        <v>41767</v>
      </c>
      <c r="B9" t="s">
        <v>78</v>
      </c>
      <c r="C9" t="s">
        <v>72</v>
      </c>
      <c r="D9" t="s">
        <v>9</v>
      </c>
      <c r="E9" t="s">
        <v>48</v>
      </c>
      <c r="F9">
        <v>160</v>
      </c>
      <c r="G9" s="3">
        <v>1084</v>
      </c>
      <c r="H9" s="3">
        <v>173440</v>
      </c>
      <c r="J9" s="2" t="str">
        <v>Consumer</v>
      </c>
    </row>
    <row r="10" spans="1:17" x14ac:dyDescent="0.25">
      <c r="A10" s="2">
        <v>42240</v>
      </c>
      <c r="B10" t="s">
        <v>78</v>
      </c>
      <c r="C10" t="s">
        <v>74</v>
      </c>
      <c r="D10" t="s">
        <v>9</v>
      </c>
      <c r="E10" t="s">
        <v>50</v>
      </c>
      <c r="F10">
        <v>80</v>
      </c>
      <c r="G10" s="3">
        <v>1322</v>
      </c>
      <c r="H10" s="3">
        <v>105760</v>
      </c>
      <c r="J10" s="2"/>
    </row>
    <row r="11" spans="1:17" x14ac:dyDescent="0.25">
      <c r="A11" s="2">
        <v>42517</v>
      </c>
      <c r="B11" t="s">
        <v>79</v>
      </c>
      <c r="C11" t="s">
        <v>74</v>
      </c>
      <c r="D11" t="s">
        <v>9</v>
      </c>
      <c r="E11" t="s">
        <v>46</v>
      </c>
      <c r="F11">
        <v>21</v>
      </c>
      <c r="G11" s="3">
        <v>1481</v>
      </c>
      <c r="H11" s="3">
        <v>31101</v>
      </c>
      <c r="J11" s="2"/>
    </row>
    <row r="12" spans="1:17" x14ac:dyDescent="0.25">
      <c r="A12" s="2">
        <v>41403</v>
      </c>
      <c r="B12" t="s">
        <v>80</v>
      </c>
      <c r="C12" t="s">
        <v>75</v>
      </c>
      <c r="D12" t="s">
        <v>4</v>
      </c>
      <c r="E12" t="s">
        <v>46</v>
      </c>
      <c r="F12">
        <v>81</v>
      </c>
      <c r="G12" s="3">
        <v>845</v>
      </c>
      <c r="H12" s="3">
        <v>68445</v>
      </c>
      <c r="J12" s="2"/>
    </row>
    <row r="13" spans="1:17" x14ac:dyDescent="0.25">
      <c r="A13" s="2">
        <v>42749</v>
      </c>
      <c r="B13" t="s">
        <v>79</v>
      </c>
      <c r="C13" t="s">
        <v>75</v>
      </c>
      <c r="D13" t="s">
        <v>4</v>
      </c>
      <c r="E13" t="s">
        <v>49</v>
      </c>
      <c r="F13">
        <v>142</v>
      </c>
      <c r="G13" s="3">
        <v>723</v>
      </c>
      <c r="H13" s="3">
        <v>102666</v>
      </c>
      <c r="J13" s="2"/>
    </row>
    <row r="14" spans="1:17" x14ac:dyDescent="0.25">
      <c r="A14" s="2">
        <v>42397</v>
      </c>
      <c r="B14" t="s">
        <v>80</v>
      </c>
      <c r="C14" t="s">
        <v>72</v>
      </c>
      <c r="D14" t="s">
        <v>4</v>
      </c>
      <c r="E14" t="s">
        <v>48</v>
      </c>
      <c r="F14">
        <v>113</v>
      </c>
      <c r="G14" s="3">
        <v>2859</v>
      </c>
      <c r="H14" s="3">
        <v>323067</v>
      </c>
      <c r="J14" s="2"/>
    </row>
    <row r="15" spans="1:17" x14ac:dyDescent="0.25">
      <c r="A15" s="2">
        <v>42589</v>
      </c>
      <c r="B15" t="s">
        <v>81</v>
      </c>
      <c r="C15" t="s">
        <v>72</v>
      </c>
      <c r="D15" t="s">
        <v>17</v>
      </c>
      <c r="E15" t="s">
        <v>50</v>
      </c>
      <c r="F15">
        <v>130</v>
      </c>
      <c r="G15" s="3">
        <v>1029</v>
      </c>
      <c r="H15" s="3">
        <v>133770</v>
      </c>
      <c r="J15" s="2"/>
    </row>
    <row r="16" spans="1:17" x14ac:dyDescent="0.25">
      <c r="A16" s="2">
        <v>41730</v>
      </c>
      <c r="B16" t="s">
        <v>81</v>
      </c>
      <c r="C16" t="s">
        <v>75</v>
      </c>
      <c r="D16" t="s">
        <v>17</v>
      </c>
      <c r="E16" t="s">
        <v>48</v>
      </c>
      <c r="F16">
        <v>162</v>
      </c>
      <c r="G16" s="3">
        <v>1423</v>
      </c>
      <c r="H16" s="3">
        <v>230526</v>
      </c>
    </row>
    <row r="17" spans="1:8" x14ac:dyDescent="0.25">
      <c r="A17" s="2">
        <v>41649</v>
      </c>
      <c r="B17" t="s">
        <v>81</v>
      </c>
      <c r="C17" t="s">
        <v>72</v>
      </c>
      <c r="D17" t="s">
        <v>4</v>
      </c>
      <c r="E17" t="s">
        <v>48</v>
      </c>
      <c r="F17">
        <v>65</v>
      </c>
      <c r="G17" s="3">
        <v>1844</v>
      </c>
      <c r="H17" s="3">
        <v>119860</v>
      </c>
    </row>
    <row r="18" spans="1:8" x14ac:dyDescent="0.25">
      <c r="A18" s="2">
        <v>42011</v>
      </c>
      <c r="B18" t="s">
        <v>79</v>
      </c>
      <c r="C18" t="s">
        <v>71</v>
      </c>
      <c r="D18" t="s">
        <v>17</v>
      </c>
      <c r="E18" t="s">
        <v>49</v>
      </c>
      <c r="F18">
        <v>136</v>
      </c>
      <c r="G18" s="3">
        <v>41</v>
      </c>
      <c r="H18" s="3">
        <v>5576</v>
      </c>
    </row>
    <row r="19" spans="1:8" x14ac:dyDescent="0.25">
      <c r="A19" s="2">
        <v>41359</v>
      </c>
      <c r="B19" t="s">
        <v>79</v>
      </c>
      <c r="C19" t="s">
        <v>71</v>
      </c>
      <c r="D19" t="s">
        <v>17</v>
      </c>
      <c r="E19" t="s">
        <v>46</v>
      </c>
      <c r="F19">
        <v>184</v>
      </c>
      <c r="G19" s="3">
        <v>2139</v>
      </c>
      <c r="H19" s="3">
        <v>393576</v>
      </c>
    </row>
    <row r="20" spans="1:8" x14ac:dyDescent="0.25">
      <c r="A20" s="2">
        <v>41862</v>
      </c>
      <c r="B20" t="s">
        <v>80</v>
      </c>
      <c r="C20" t="s">
        <v>74</v>
      </c>
      <c r="D20" t="s">
        <v>9</v>
      </c>
      <c r="E20" t="s">
        <v>49</v>
      </c>
      <c r="F20">
        <v>168</v>
      </c>
      <c r="G20" s="3">
        <v>700</v>
      </c>
      <c r="H20" s="3">
        <v>117600</v>
      </c>
    </row>
    <row r="21" spans="1:8" x14ac:dyDescent="0.25">
      <c r="A21" s="2">
        <v>42666</v>
      </c>
      <c r="B21" t="s">
        <v>81</v>
      </c>
      <c r="C21" t="s">
        <v>75</v>
      </c>
      <c r="D21" t="s">
        <v>17</v>
      </c>
      <c r="E21" t="s">
        <v>47</v>
      </c>
      <c r="F21">
        <v>175</v>
      </c>
      <c r="G21" s="3">
        <v>1548</v>
      </c>
      <c r="H21" s="3">
        <v>270900</v>
      </c>
    </row>
    <row r="22" spans="1:8" x14ac:dyDescent="0.25">
      <c r="A22" s="2">
        <v>41692</v>
      </c>
      <c r="B22" t="s">
        <v>80</v>
      </c>
      <c r="C22" t="s">
        <v>75</v>
      </c>
      <c r="D22" t="s">
        <v>9</v>
      </c>
      <c r="E22" t="s">
        <v>50</v>
      </c>
      <c r="F22">
        <v>69</v>
      </c>
      <c r="G22" s="3">
        <v>96</v>
      </c>
      <c r="H22" s="3">
        <v>6624</v>
      </c>
    </row>
    <row r="23" spans="1:8" x14ac:dyDescent="0.25">
      <c r="A23" s="2">
        <v>41568</v>
      </c>
      <c r="B23" t="s">
        <v>78</v>
      </c>
      <c r="C23" t="s">
        <v>73</v>
      </c>
      <c r="D23" t="s">
        <v>7</v>
      </c>
      <c r="E23" t="s">
        <v>50</v>
      </c>
      <c r="F23">
        <v>190</v>
      </c>
      <c r="G23" s="3">
        <v>2596</v>
      </c>
      <c r="H23" s="3">
        <v>493240</v>
      </c>
    </row>
    <row r="24" spans="1:8" x14ac:dyDescent="0.25">
      <c r="A24" s="2">
        <v>42065</v>
      </c>
      <c r="B24" t="s">
        <v>81</v>
      </c>
      <c r="C24" t="s">
        <v>73</v>
      </c>
      <c r="D24" t="s">
        <v>9</v>
      </c>
      <c r="E24" t="s">
        <v>47</v>
      </c>
      <c r="F24">
        <v>18</v>
      </c>
      <c r="G24" s="3">
        <v>2863</v>
      </c>
      <c r="H24" s="3">
        <v>51534</v>
      </c>
    </row>
    <row r="25" spans="1:8" x14ac:dyDescent="0.25">
      <c r="A25" s="2">
        <v>41529</v>
      </c>
      <c r="B25" t="s">
        <v>78</v>
      </c>
      <c r="C25" t="s">
        <v>74</v>
      </c>
      <c r="D25" t="s">
        <v>17</v>
      </c>
      <c r="E25" t="s">
        <v>47</v>
      </c>
      <c r="F25">
        <v>89</v>
      </c>
      <c r="G25" s="3">
        <v>1114</v>
      </c>
      <c r="H25" s="3">
        <v>99146</v>
      </c>
    </row>
    <row r="26" spans="1:8" x14ac:dyDescent="0.25">
      <c r="A26" s="2">
        <v>42440</v>
      </c>
      <c r="B26" t="s">
        <v>81</v>
      </c>
      <c r="C26" t="s">
        <v>71</v>
      </c>
      <c r="D26" t="s">
        <v>7</v>
      </c>
      <c r="E26" t="s">
        <v>49</v>
      </c>
      <c r="F26">
        <v>36</v>
      </c>
      <c r="G26" s="3">
        <v>1729</v>
      </c>
      <c r="H26" s="3">
        <v>62244</v>
      </c>
    </row>
    <row r="27" spans="1:8" x14ac:dyDescent="0.25">
      <c r="A27" s="2">
        <v>42579</v>
      </c>
      <c r="B27" t="s">
        <v>81</v>
      </c>
      <c r="C27" t="s">
        <v>75</v>
      </c>
      <c r="D27" t="s">
        <v>4</v>
      </c>
      <c r="E27" t="s">
        <v>46</v>
      </c>
      <c r="F27">
        <v>168</v>
      </c>
      <c r="G27" s="3">
        <v>1752</v>
      </c>
      <c r="H27" s="3">
        <v>294336</v>
      </c>
    </row>
    <row r="28" spans="1:8" x14ac:dyDescent="0.25">
      <c r="A28" s="2">
        <v>42387</v>
      </c>
      <c r="B28" t="s">
        <v>80</v>
      </c>
      <c r="C28" t="s">
        <v>72</v>
      </c>
      <c r="D28" t="s">
        <v>4</v>
      </c>
      <c r="E28" t="s">
        <v>48</v>
      </c>
      <c r="F28">
        <v>93</v>
      </c>
      <c r="G28" s="3">
        <v>2186</v>
      </c>
      <c r="H28" s="3">
        <v>203298</v>
      </c>
    </row>
    <row r="29" spans="1:8" x14ac:dyDescent="0.25">
      <c r="A29" s="2">
        <v>41516</v>
      </c>
      <c r="B29" t="s">
        <v>78</v>
      </c>
      <c r="C29" t="s">
        <v>72</v>
      </c>
      <c r="D29" t="s">
        <v>4</v>
      </c>
      <c r="E29" t="s">
        <v>48</v>
      </c>
      <c r="F29">
        <v>18</v>
      </c>
      <c r="G29" s="3">
        <v>697</v>
      </c>
      <c r="H29" s="3">
        <v>12546</v>
      </c>
    </row>
    <row r="30" spans="1:8" x14ac:dyDescent="0.25">
      <c r="A30" s="2">
        <v>42176</v>
      </c>
      <c r="B30" t="s">
        <v>78</v>
      </c>
      <c r="C30" t="s">
        <v>74</v>
      </c>
      <c r="D30" t="s">
        <v>9</v>
      </c>
      <c r="E30" t="s">
        <v>49</v>
      </c>
      <c r="F30">
        <v>41</v>
      </c>
      <c r="G30" s="3">
        <v>1882</v>
      </c>
      <c r="H30" s="3">
        <v>77162</v>
      </c>
    </row>
    <row r="31" spans="1:8" x14ac:dyDescent="0.25">
      <c r="A31" s="2">
        <v>41772</v>
      </c>
      <c r="B31" t="s">
        <v>79</v>
      </c>
      <c r="C31" t="s">
        <v>72</v>
      </c>
      <c r="D31" t="s">
        <v>4</v>
      </c>
      <c r="E31" t="s">
        <v>48</v>
      </c>
      <c r="F31">
        <v>17</v>
      </c>
      <c r="G31" s="3">
        <v>2323</v>
      </c>
      <c r="H31" s="3">
        <v>39491</v>
      </c>
    </row>
    <row r="32" spans="1:8" x14ac:dyDescent="0.25">
      <c r="A32" s="2">
        <v>41506</v>
      </c>
      <c r="B32" t="s">
        <v>78</v>
      </c>
      <c r="C32" t="s">
        <v>72</v>
      </c>
      <c r="D32" t="s">
        <v>4</v>
      </c>
      <c r="E32" t="s">
        <v>50</v>
      </c>
      <c r="F32">
        <v>154</v>
      </c>
      <c r="G32" s="3">
        <v>1653</v>
      </c>
      <c r="H32" s="3">
        <v>254562</v>
      </c>
    </row>
    <row r="33" spans="1:8" x14ac:dyDescent="0.25">
      <c r="A33" s="2">
        <v>42434</v>
      </c>
      <c r="B33" t="s">
        <v>79</v>
      </c>
      <c r="C33" t="s">
        <v>71</v>
      </c>
      <c r="D33" t="s">
        <v>4</v>
      </c>
      <c r="E33" t="s">
        <v>46</v>
      </c>
      <c r="F33">
        <v>25</v>
      </c>
      <c r="G33" s="3">
        <v>1064</v>
      </c>
      <c r="H33" s="3">
        <v>26600</v>
      </c>
    </row>
    <row r="34" spans="1:8" x14ac:dyDescent="0.25">
      <c r="A34" s="2">
        <v>42550</v>
      </c>
      <c r="B34" t="s">
        <v>78</v>
      </c>
      <c r="C34" t="s">
        <v>75</v>
      </c>
      <c r="D34" t="s">
        <v>9</v>
      </c>
      <c r="E34" t="s">
        <v>46</v>
      </c>
      <c r="F34">
        <v>120</v>
      </c>
      <c r="G34" s="3">
        <v>972</v>
      </c>
      <c r="H34" s="3">
        <v>116640</v>
      </c>
    </row>
    <row r="35" spans="1:8" x14ac:dyDescent="0.25">
      <c r="A35" s="2">
        <v>42696</v>
      </c>
      <c r="B35" t="s">
        <v>81</v>
      </c>
      <c r="C35" t="s">
        <v>75</v>
      </c>
      <c r="D35" t="s">
        <v>9</v>
      </c>
      <c r="E35" t="s">
        <v>49</v>
      </c>
      <c r="F35">
        <v>82</v>
      </c>
      <c r="G35" s="3">
        <v>49</v>
      </c>
      <c r="H35" s="3">
        <v>4018</v>
      </c>
    </row>
    <row r="36" spans="1:8" x14ac:dyDescent="0.25">
      <c r="A36" s="2">
        <v>42205</v>
      </c>
      <c r="B36" t="s">
        <v>81</v>
      </c>
      <c r="C36" t="s">
        <v>74</v>
      </c>
      <c r="D36" t="s">
        <v>17</v>
      </c>
      <c r="E36" t="s">
        <v>48</v>
      </c>
      <c r="F36">
        <v>165</v>
      </c>
      <c r="G36" s="3">
        <v>1878</v>
      </c>
      <c r="H36" s="3">
        <v>309870</v>
      </c>
    </row>
    <row r="37" spans="1:8" x14ac:dyDescent="0.25">
      <c r="A37" s="2">
        <v>42183</v>
      </c>
      <c r="B37" t="s">
        <v>81</v>
      </c>
      <c r="C37" t="s">
        <v>72</v>
      </c>
      <c r="D37" t="s">
        <v>7</v>
      </c>
      <c r="E37" t="s">
        <v>50</v>
      </c>
      <c r="F37">
        <v>99</v>
      </c>
      <c r="G37" s="3">
        <v>2818</v>
      </c>
      <c r="H37" s="3">
        <v>278982</v>
      </c>
    </row>
    <row r="38" spans="1:8" x14ac:dyDescent="0.25">
      <c r="A38" s="2">
        <v>42142</v>
      </c>
      <c r="B38" t="s">
        <v>78</v>
      </c>
      <c r="C38" t="s">
        <v>72</v>
      </c>
      <c r="D38" t="s">
        <v>9</v>
      </c>
      <c r="E38" t="s">
        <v>48</v>
      </c>
      <c r="F38">
        <v>46</v>
      </c>
      <c r="G38" s="3">
        <v>1391</v>
      </c>
      <c r="H38" s="3">
        <v>63986</v>
      </c>
    </row>
    <row r="39" spans="1:8" x14ac:dyDescent="0.25">
      <c r="A39" s="2">
        <v>41631</v>
      </c>
      <c r="B39" t="s">
        <v>78</v>
      </c>
      <c r="C39" t="s">
        <v>74</v>
      </c>
      <c r="D39" t="s">
        <v>7</v>
      </c>
      <c r="E39" t="s">
        <v>48</v>
      </c>
      <c r="F39">
        <v>8</v>
      </c>
      <c r="G39" s="3">
        <v>775</v>
      </c>
      <c r="H39" s="3">
        <v>6200</v>
      </c>
    </row>
    <row r="40" spans="1:8" x14ac:dyDescent="0.25">
      <c r="A40" s="2">
        <v>41649</v>
      </c>
      <c r="B40" t="s">
        <v>79</v>
      </c>
      <c r="C40" t="s">
        <v>74</v>
      </c>
      <c r="D40" t="s">
        <v>4</v>
      </c>
      <c r="E40" t="s">
        <v>49</v>
      </c>
      <c r="F40">
        <v>100</v>
      </c>
      <c r="G40" s="3">
        <v>1649</v>
      </c>
      <c r="H40" s="3">
        <v>164900</v>
      </c>
    </row>
    <row r="41" spans="1:8" x14ac:dyDescent="0.25">
      <c r="A41" s="2">
        <v>42539</v>
      </c>
      <c r="B41" t="s">
        <v>79</v>
      </c>
      <c r="C41" t="s">
        <v>71</v>
      </c>
      <c r="D41" t="s">
        <v>4</v>
      </c>
      <c r="E41" t="s">
        <v>46</v>
      </c>
      <c r="F41">
        <v>174</v>
      </c>
      <c r="G41" s="3">
        <v>640</v>
      </c>
      <c r="H41" s="3">
        <v>111360</v>
      </c>
    </row>
    <row r="42" spans="1:8" x14ac:dyDescent="0.25">
      <c r="A42" s="2">
        <v>42495</v>
      </c>
      <c r="B42" t="s">
        <v>79</v>
      </c>
      <c r="C42" t="s">
        <v>75</v>
      </c>
      <c r="D42" t="s">
        <v>4</v>
      </c>
      <c r="E42" t="s">
        <v>49</v>
      </c>
      <c r="F42">
        <v>118</v>
      </c>
      <c r="G42" s="3">
        <v>785</v>
      </c>
      <c r="H42" s="3">
        <v>92630</v>
      </c>
    </row>
    <row r="43" spans="1:8" x14ac:dyDescent="0.25">
      <c r="A43" s="2">
        <v>42636</v>
      </c>
      <c r="B43" t="s">
        <v>78</v>
      </c>
      <c r="C43" t="s">
        <v>75</v>
      </c>
      <c r="D43" t="s">
        <v>7</v>
      </c>
      <c r="E43" t="s">
        <v>47</v>
      </c>
      <c r="F43">
        <v>71</v>
      </c>
      <c r="G43" s="3">
        <v>232</v>
      </c>
      <c r="H43" s="3">
        <v>16472</v>
      </c>
    </row>
    <row r="44" spans="1:8" x14ac:dyDescent="0.25">
      <c r="A44" s="2">
        <v>42187</v>
      </c>
      <c r="B44" t="s">
        <v>81</v>
      </c>
      <c r="C44" t="s">
        <v>75</v>
      </c>
      <c r="D44" t="s">
        <v>4</v>
      </c>
      <c r="E44" t="s">
        <v>50</v>
      </c>
      <c r="F44">
        <v>116</v>
      </c>
      <c r="G44" s="3">
        <v>1449</v>
      </c>
      <c r="H44" s="3">
        <v>168084</v>
      </c>
    </row>
    <row r="45" spans="1:8" x14ac:dyDescent="0.25">
      <c r="A45" s="2">
        <v>41558</v>
      </c>
      <c r="B45" t="s">
        <v>80</v>
      </c>
      <c r="C45" t="s">
        <v>72</v>
      </c>
      <c r="D45" t="s">
        <v>7</v>
      </c>
      <c r="E45" t="s">
        <v>50</v>
      </c>
      <c r="F45">
        <v>26</v>
      </c>
      <c r="G45" s="3">
        <v>801</v>
      </c>
      <c r="H45" s="3">
        <v>20826</v>
      </c>
    </row>
    <row r="46" spans="1:8" x14ac:dyDescent="0.25">
      <c r="A46" s="2">
        <v>42628</v>
      </c>
      <c r="B46" t="s">
        <v>80</v>
      </c>
      <c r="C46" t="s">
        <v>72</v>
      </c>
      <c r="D46" t="s">
        <v>7</v>
      </c>
      <c r="E46" t="s">
        <v>47</v>
      </c>
      <c r="F46">
        <v>120</v>
      </c>
      <c r="G46" s="3">
        <v>1967</v>
      </c>
      <c r="H46" s="3">
        <v>236040</v>
      </c>
    </row>
    <row r="47" spans="1:8" x14ac:dyDescent="0.25">
      <c r="A47" s="2">
        <v>42025</v>
      </c>
      <c r="B47" t="s">
        <v>80</v>
      </c>
      <c r="C47" t="s">
        <v>75</v>
      </c>
      <c r="D47" t="s">
        <v>7</v>
      </c>
      <c r="E47" t="s">
        <v>47</v>
      </c>
      <c r="F47">
        <v>183</v>
      </c>
      <c r="G47" s="3">
        <v>1470</v>
      </c>
      <c r="H47" s="3">
        <v>269010</v>
      </c>
    </row>
    <row r="48" spans="1:8" x14ac:dyDescent="0.25">
      <c r="A48" s="2">
        <v>42585</v>
      </c>
      <c r="B48" t="s">
        <v>79</v>
      </c>
      <c r="C48" t="s">
        <v>72</v>
      </c>
      <c r="D48" t="s">
        <v>7</v>
      </c>
      <c r="E48" t="s">
        <v>49</v>
      </c>
      <c r="F48">
        <v>54</v>
      </c>
      <c r="G48" s="3">
        <v>2140</v>
      </c>
      <c r="H48" s="3">
        <v>115560</v>
      </c>
    </row>
    <row r="49" spans="1:8" x14ac:dyDescent="0.25">
      <c r="A49" s="2">
        <v>42344</v>
      </c>
      <c r="B49" t="s">
        <v>78</v>
      </c>
      <c r="C49" t="s">
        <v>74</v>
      </c>
      <c r="D49" t="s">
        <v>9</v>
      </c>
      <c r="E49" t="s">
        <v>46</v>
      </c>
      <c r="F49">
        <v>93</v>
      </c>
      <c r="G49" s="3">
        <v>2544</v>
      </c>
      <c r="H49" s="3">
        <v>236592</v>
      </c>
    </row>
    <row r="50" spans="1:8" x14ac:dyDescent="0.25">
      <c r="A50" s="2">
        <v>42088</v>
      </c>
      <c r="B50" t="s">
        <v>78</v>
      </c>
      <c r="C50" t="s">
        <v>74</v>
      </c>
      <c r="D50" t="s">
        <v>9</v>
      </c>
      <c r="E50" t="s">
        <v>48</v>
      </c>
      <c r="F50">
        <v>1</v>
      </c>
      <c r="G50" s="3">
        <v>2849</v>
      </c>
      <c r="H50" s="3">
        <v>2849</v>
      </c>
    </row>
  </sheetData>
  <dataValidations disablePrompts="1" count="1">
    <dataValidation type="list" allowBlank="1" showInputMessage="1" showErrorMessage="1" sqref="J1:K1" xr:uid="{A74027A2-E103-4378-A9C2-4C1C2F55A45E}">
      <formula1>$A$1:$H$1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188664-86CE-4EE7-B675-20421B99F8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Welcome Page!</vt:lpstr>
      <vt:lpstr>Import From PDF</vt:lpstr>
      <vt:lpstr>Create PT Report From PBI</vt:lpstr>
      <vt:lpstr>Filter Multiple Criteria</vt:lpstr>
      <vt:lpstr>Filter Specific Columns</vt:lpstr>
      <vt:lpstr>SUMIFS with XLOOKUP</vt:lpstr>
      <vt:lpstr>STOCKHISTORY</vt:lpstr>
      <vt:lpstr>Stock Images</vt:lpstr>
      <vt:lpstr>Data Types</vt:lpstr>
      <vt:lpstr>Visio &amp; People Graph</vt:lpstr>
      <vt:lpstr>PT Ticks &amp; Tricks</vt:lpstr>
      <vt:lpstr>Ideas</vt:lpstr>
      <vt:lpstr>SUMPRODUCT with XLOOKUP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ABIOLA DAVID</dc:creator>
  <cp:lastModifiedBy>Alan Murray</cp:lastModifiedBy>
  <dcterms:created xsi:type="dcterms:W3CDTF">2020-09-24T12:37:17Z</dcterms:created>
  <dcterms:modified xsi:type="dcterms:W3CDTF">2020-10-01T11:28:24Z</dcterms:modified>
</cp:coreProperties>
</file>